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75" yWindow="90" windowWidth="28515" windowHeight="13845" firstSheet="1" activeTab="1"/>
  </bookViews>
  <sheets>
    <sheet name="Vedlegg 2" sheetId="3" state="hidden" r:id="rId1"/>
    <sheet name="Informasjon om ansvarlig kap" sheetId="4" r:id="rId2"/>
    <sheet name="Vedlegg 4" sheetId="1" state="hidden" r:id="rId3"/>
  </sheets>
  <externalReferences>
    <externalReference r:id="rId4"/>
  </externalReferences>
  <calcPr calcId="145621"/>
</workbook>
</file>

<file path=xl/calcChain.xml><?xml version="1.0" encoding="utf-8"?>
<calcChain xmlns="http://schemas.openxmlformats.org/spreadsheetml/2006/main">
  <c r="D93" i="4" l="1"/>
  <c r="D94" i="4"/>
  <c r="D89" i="4"/>
  <c r="D87" i="4"/>
  <c r="D85" i="4"/>
  <c r="D84" i="4"/>
  <c r="D68" i="4"/>
  <c r="D66" i="4"/>
  <c r="D67" i="4"/>
  <c r="D57" i="4"/>
  <c r="D60" i="4"/>
  <c r="D61" i="4"/>
  <c r="D55" i="4"/>
  <c r="D28" i="4"/>
  <c r="F81" i="4"/>
  <c r="D42" i="4"/>
  <c r="D36" i="4"/>
  <c r="D35" i="4"/>
  <c r="D34" i="4"/>
  <c r="D33" i="4"/>
  <c r="D31" i="4"/>
  <c r="D29" i="4"/>
  <c r="F28" i="4"/>
  <c r="F51" i="4" s="1"/>
  <c r="D27" i="4"/>
  <c r="D26" i="4"/>
  <c r="D25" i="4"/>
  <c r="D24" i="4"/>
  <c r="D22" i="4"/>
  <c r="D21" i="4"/>
  <c r="D20" i="4"/>
  <c r="D18" i="4"/>
  <c r="D17" i="4"/>
  <c r="D7" i="4"/>
  <c r="D12" i="4"/>
  <c r="D8" i="4"/>
  <c r="D5" i="4"/>
  <c r="D4" i="4"/>
  <c r="D14" i="4" l="1"/>
  <c r="D51" i="4"/>
  <c r="D115" i="4" l="1"/>
  <c r="D108" i="4" l="1"/>
  <c r="D90" i="4"/>
  <c r="D79" i="4"/>
  <c r="D62" i="4"/>
  <c r="D52" i="4" l="1"/>
  <c r="D118" i="4" s="1"/>
  <c r="D126" i="4" s="1"/>
  <c r="D109" i="4"/>
  <c r="D80" i="4"/>
  <c r="D81" i="4" l="1"/>
  <c r="D110" i="4" l="1"/>
  <c r="D120" i="4" s="1"/>
  <c r="D119" i="4"/>
</calcChain>
</file>

<file path=xl/sharedStrings.xml><?xml version="1.0" encoding="utf-8"?>
<sst xmlns="http://schemas.openxmlformats.org/spreadsheetml/2006/main" count="415" uniqueCount="365">
  <si>
    <t>Rad</t>
  </si>
  <si>
    <t>Her rapporteres innbetalte beløp for kapitalinstrumenter som kvalifiserer som ren kjernekapital og tilhørende overkursfond/kompensasjonsfond. Posten tilsvarer summen av post 1.1.1.1.1 og post 1.1.1.1.3 i skjema C 01.00 i kapitaldekningsoppgaven.</t>
  </si>
  <si>
    <t>Her rapporteres opptjent egenkapital i form av annen egenkapital, sparebankens fond, herunder grunnfond, utjevningsfond og gavefond. Posten tilsvarer post 1.1.1.2.1 i skjema C 01.00 i kapitaldekningsoppgaven.</t>
  </si>
  <si>
    <t>Her rapporteres summen av akkumulerte andre inntekter og kostnader som ikke inngår i andre poster og andre fond o.l. som inngår i ren kjernekapital. Posten tilsvarer summen av post 1.1.1.3 og 1.1.1.4 i skjema C 01.00 i kapitaldekningsoppgaven.</t>
  </si>
  <si>
    <t>3a</t>
  </si>
  <si>
    <t>Norske institusjoner har ikke avsetninger i form av midler som er satt av for å dekke generell bankrisiko. Posten er derfor ikke aktuell.</t>
  </si>
  <si>
    <t>Her rapporteres minoritetsinteresser som kan medregnes i ren kjernekapital. Posten tilsvarer post 1.1.1.7 i skjema C 01.00 i kapitaldekningsoppgaven.</t>
  </si>
  <si>
    <t>5a</t>
  </si>
  <si>
    <t>Her rapporteres revidert positivt delårsresultat redusert med påregnelig skatt og utbytte som kan medregnes etter vilkårene i beregningsforskriften § 14 (1) punkt 15. Denne posten tilsvarer sammen med post 25a, post 1.1.1.2.2 i skjema C 01.00 i kapitaldekningsoppgaven.</t>
  </si>
  <si>
    <t>Posten skal utgjøre summen av radene over; rad 1 til og med rad 5a.</t>
  </si>
  <si>
    <t>Her rapporteres verdijusteringer på engasjementer målt til virkelig verdi i handelsporteføljen og bankporteføljen som følge av kravene til forsvarlig verdsettelse. Posten tilsvarer post 1.1.1.9.5 i skjema C 01.00 i kapitaldekningsoppgaven.</t>
  </si>
  <si>
    <t>Her rapporteres goodwill og andre immaterielle eiendeler inklusive goodwill i ikke-konsoliderte selskaper der investeringen er vesentlig, hensyntatt effekten av utsatt skatt. Posten tilsvarer summen av post 1.1.1.10 og 1.1.1.11 i skjema C 01.00 i kapitaldekningsoppgaven.</t>
  </si>
  <si>
    <t>Beløpet som rapporteres, kan være positivt eller negativt. Det skal være positivt hvis kontantstrømsikringen resulterer i tap (dvs. hvis den reduserer regnskapsmessig egenkapital) og vice versa. Posten tilsvarer post 1.1.1.9.2 i skjema C 01.00 i kapitaldekningsoppgaven.</t>
  </si>
  <si>
    <t>Her rapporteres differansen mellom forventet tapt beløp og regnskapsmessige nedskrivninger beregnet etter reglene i kapitalkravsforskriften § 15-7. Posten gjelder bare institusjoner som benytter IRB for beregning av kredittrisiko. Posten er en fradragspost, og tilsvarer post 1.1.1.13 i skjema C 01.00 i kapitaldeknings-oppgaven.</t>
  </si>
  <si>
    <t>Beløpet som skal rapporteres, er økningen i egenkapitalen i institusjonen som følge av verdipapiriserte eiendeler i henhold til gjeldende regnskapsstandard. Posten tilsvarer post 1.1.1.9.1 i skjema C 01.00 i kapitaldekningsoppgaven.</t>
  </si>
  <si>
    <t>Beløpet som rapporteres, kan være positivt eller negativt. Det skal være positivt hvis det er tap som følge av endringer i egen kredittverdighet (dvs. hvis det reduserer regnskapsmessig egenkapital) og vice versa. Posten tilsvarer summen av post 1.1.1.9.3 og 1.1.1.9.4 i skjema C 01.00 i kapitaldekningsoppgaven.</t>
  </si>
  <si>
    <t>Her rapporteres overfinansiering av pensjonsforpliktelser hensyntatt effekten av utsatt skatt. Beløpet kan reduseres med eventuelle midler i premiefond som overstiger tre ganger gjennomsnittet av årets premie og premiene for de to foregående år. Posten tilsvarer post 1.1.1.14 i skjema C 01.00 i kapitaldekningsoppgaven.</t>
  </si>
  <si>
    <t>Her rapporteres direkte, indirekte og syntetiske beholdninger av egne rene kjernekapitalinstrumenter inkludert instrumenter som institusjonen har plikt til å kjøpe. Beholdningen kan beregnes på grunnlag av netto lange posisjoner der dette er tillatt. Posten tilsvarer summen av post 1.1.1.1.4 og 1.1.1.1.5 i skjema C 01.00 i kapitaldekningsoppgaven.</t>
  </si>
  <si>
    <t>Her rapporteres eventuelle beholdninger av ren kjernekapital i annet selskap i finansiell sektor som har en gjensidig investering av ansvarlig kapital. Posten tilsvarer post 1.1.1.15 i skjema C 01.00 i kapitaldekningsoppgaven.</t>
  </si>
  <si>
    <t>Her rapporteres beholdninger av ren kjernekapital i andre selskaper i finansiell sektor beregnet etter beregningsforskriften § 18 annet ledd bokstav d, der institusjonen ikke har en vesentlig investering. Beholdningen kan beregnes på grunnlag av netto lange posisjoner der dette er tillatt. I kolonne A rapporteres det beløpet som skal komme til fradrag i ren kjernekapital når det tas hensyn til overgangsbestemmelsen i beregningsforskriften § 20 bokstav a. Posten tilsvarer post 1.1.1.22 i skjema C 01.00 i kapitaldekningsoppgaven redusert med beløpet i kolonne 010 rad 350 i skjema C 05.01. Det resterende beløpet rapporteres i kolonne C og skal også tas med i post 41a kolonne A med en halvpart og i post 56a kolonne A med en halvpart for de direkte investeringene. Eventuelle indirekte og syntetiske investeringer omfattet av overgangsbestemmelsen rapporteres i post 59a kolonne A under raden for beløp som ikke er trukket fra ren kjernekapital som øker beregningsgrunnlaget.</t>
  </si>
  <si>
    <t>Her rapporteres beholdninger av ren kjernekapital i andre selskaper i finansiell sektor der institusjonen har en vesentlig investering. Beholdningen omfatter ikke investeringer i selskap som inngår ved beregningen på konsolidert basis og kan beregnes på grunnlag av netto lange posisjoner der dette er tillatt. Det er investeringer som samlet overstiger grensen på 10 %, som skal rapporteres. Posten tilsvarer post 1.1.1.24 i skjema C 01.00 i kapitaldekningsoppgaven.</t>
  </si>
  <si>
    <t>Skjemaet er basert på et tilsvarende skjema fastsatt av Baselkomiteen, men noen poster er ikke aktuelle for EØS-institusjoner. Posten og nummereringen er beholdt for å øke sammenlignbarheten med skjemaene som institusjoner utenfor EØS offentliggjør, men skal ikke fylles ut av EØS-institusjoner.</t>
  </si>
  <si>
    <t>20a</t>
  </si>
  <si>
    <t>20b</t>
  </si>
  <si>
    <t>Etter finansieringsvirksomhetsloven § 2-16 er det ikke tillatt med kvalifiserte eiendeler utenfor finansiell sektor utover fastsatte grenser. Posten er derfor ikke aktuell for norske institusjoner.</t>
  </si>
  <si>
    <t>20c</t>
  </si>
  <si>
    <t>Her rapporteres verdipapiriseringsposisjoner som skal trekkes fra ren kjernekapital i stedet for å gis 1250 % risikovekt. Posten tilsvarer post 1.1.1.18 i skjema C 01.00 i kapitaldekningsoppgaven.</t>
  </si>
  <si>
    <t>20d</t>
  </si>
  <si>
    <t>Her rapporteres motpartsrisiko for uavsluttede transaksjoner som skal trekkes fra ren kjernekapital i stedet for å gis 1250 % risikovekt. Posten tilsvarer post 1.1.1.19 i skjema C 01.00 i kapitaldekningsoppgaven.</t>
  </si>
  <si>
    <t>Her rapporteres utsatt skattefordel som skyldes midlertidige forskjeller og som overstiger unntaksgrensen på 10 %. Utsatt skattefordel kan reduseres med utsatt skatt etter reglene i beregningsforskriften § 17 (1) bokstav b. Posten tilsvarer post 1.1.1.23 i skjema C 01.00 i kapitaldekningsoppgaven.</t>
  </si>
  <si>
    <t>Her rapporteres delen av beløpet i rad 22 som skyldes overskytende beholdninger av ren kjernekapital i andre selskaper i finansiell sektor der institusjonen har en vesentlig investering.</t>
  </si>
  <si>
    <t>Her rapporteres delen av beløpet i rad 22 som skyldes overskytende utsatt skattefordel knyttet til midlertidige forskjeller.</t>
  </si>
  <si>
    <t>25a</t>
  </si>
  <si>
    <t>Her rapporteres tap som har ført til akkumulert underskudd i inneværende år.</t>
  </si>
  <si>
    <t>25b</t>
  </si>
  <si>
    <t>Her rapporteres eventuell påregnelig skatt relatert til rene kjernekapitalposter som ikke allerede er trukket fra de aktuelle postene.</t>
  </si>
  <si>
    <t>Posten skal utgjøre summen av rad 26a og 26b.</t>
  </si>
  <si>
    <t>26a</t>
  </si>
  <si>
    <t>Her rapporteres netto urealiserte gevinster på poster klassifisert som tilgjengelig for salg og urealiserte gevinster på investeringseiendommer og varige driftsmidler, som skal trekkes fra etter reglene i beregningsforskriften § 20 (3). Posten tilsvarer kolonne 010 rad 430 i skjema C 05.01. De ulike postene kan eventuelt spesifiseres. Det er ikke innført overgangsbestemmelser for urealiserte tap så disse radene skal ikke fylles ut.</t>
  </si>
  <si>
    <t>26b</t>
  </si>
  <si>
    <t>Det er ikke innført overgangsbestemmelser for andre filtre og fradrag. Posten er derfor ikke aktuell for norske institusjoner.</t>
  </si>
  <si>
    <t>Her rapporteres eventuelle fradrag i annen godkjent kjernekapital som overstiger annen godkjent kjernekapital. Posten tilsvarer post 1.1.1.16 i skjema C 01.00 i kapitaldekningsoppgaven. Hvis en institusjon rapporterer overskytende beløp under denne posten, skal annen godkjent kjernekapital i rad 44 settes til 0.</t>
  </si>
  <si>
    <t>Posten skal utgjøre summen av radene 7 t.o.m. 20a, 21, 22, 25a, 25b, 26 og 27.</t>
  </si>
  <si>
    <t>Posten skal vise ren kjernekapital etter regulatoriske justeringer (Rad 6 pluss rad 28 hvis beløpet i rad 28 er negativt, ellers rad 6 minus rad 28).</t>
  </si>
  <si>
    <t>Her rapporteres innbetalte beløp for kapitalinstrumenter som kvalifiserer som annen godkjent kjernekapital og eventuelt overkursfond for slike instrumenter. Posten tilsvarer summen av post 1.1.2.1.1 og 1.1.2.1.3 i skjema C 01.00 i kapitaldekningsoppgaven.</t>
  </si>
  <si>
    <t>Her rapporteres delen av beløpet i rad 30 som er klassifisert som egenkapital etter gjeldende regnskapsstandard.</t>
  </si>
  <si>
    <t>Her rapporteres delen av beløpet i rad 30 som er klassifisert som gjeld etter gjeldende regnskapsstandard.</t>
  </si>
  <si>
    <t>Her rapporteres fondsobligasjonskapital utstedt av datterselskaper til tredjeparter som kan medregnes på konsolidert basis. Posten tilsvarer post 1.1.2.3 i skjema C 01.00 i kapitaldekningsoppgaven.</t>
  </si>
  <si>
    <t>Posten tilsvarer post 1.1.2.4 i skjema C 01.00 i kapitaldekningsoppgaven. Posten er ikke aktuell siden forsikringsselskap ikke konsolideres inn ved rapporteringen.</t>
  </si>
  <si>
    <t>Posten skal utgjøre summen av radene 30, 33 og 34.</t>
  </si>
  <si>
    <t>Her rapporteres beholdningen av egen utstedt fondsobligasjonskapital og egne fondsobligasjoner institusjonen har en forpliktelse til å kjøpe. Beholdningen kan beregnes på grunnlag av netto lange posisjoner der dette er tillatt. Posten tilsvarer post 1.1.2.1.4 og 1.1.2.1.5 i skjema C 01.00 i kapitaldekningsoppgaven.</t>
  </si>
  <si>
    <t>Her rapporteres eventuell beholdning av annen godkjent kjernekapital i annet selskap i finansiell sektor som har en gjensidig investering av ansvarlig kapital. Posten tilsvarer post 1.1.2.5 i skjema C 01.00 i kapitaldekningsoppgaven.</t>
  </si>
  <si>
    <t>Her rapporteres beholdninger av fondsobligasjonskapital i andre selskaper i finansiell sektor beregnet etter beregningsforskriften § 18 annet ledd bokstav d, der institusjonen ikke har en vesentlig investering. Beholdningen kan beregnes på grunnlag av netto lange posisjoner der dette er tillatt. Summen av post 39 og 41a tilsvarer post 1.1.2.6 i skjema C 01.00 i kapitaldekningsoppgaven.</t>
  </si>
  <si>
    <t>Her rapporteres direkte, indirekte og syntetiske beholdninger av fondsobligasjonskapital i andre selskaper i finansiell sektor der institusjonen har en vesentlig investering. Beholdningen skal ikke omfatte fondsobligasjonskapital i selskap som inngår ved beregningen på konsolidert basis og kan beregnes på grunnlag av netto lange posisjoner der dette er tillatt. Posten tilsvarer post 1.1.2.7 i skjema C 01.00 i kapitaldekningsoppgaven.</t>
  </si>
  <si>
    <t>Posten skal utgjøre summen av radene 41a, 41b og 41c.</t>
  </si>
  <si>
    <t>41a</t>
  </si>
  <si>
    <t>Her rapporteres halvparten av direkte investeringer av ren kjernekapital omfattet av overgangsregelen i beregningsforskriften § 20 bokstav a. Investeringene skal i overgangsperioden i stedet komme til fradrag med halvparten i kjernekapitalen og halvparten i tilleggskapitalen.</t>
  </si>
  <si>
    <t>41b</t>
  </si>
  <si>
    <t>Det er ikke innført overgangsbestemmelser for fradrag i tilleggskapitalen. Posten er derfor ikke aktuell for norske institusjoner.</t>
  </si>
  <si>
    <t>41c</t>
  </si>
  <si>
    <t>Her rapporteres fradrag i tilleggskapitalen som er større enn innbetalt tilleggskapital. Slike fradrag skal i stedet gjøres i annen godkjent kjernekapital. Posten tilsvarer post 1.1.2.8 i skjema C 01.00 i kapitaldekningsoppgaven. Hvis en institusjon rapporterer overskytende beløp under denne posten, skal tilleggskapitalen i rad 58 settes til 0.</t>
  </si>
  <si>
    <t>Posten skal utgjøre summen av radene 37 til og med 41 og rad 42.</t>
  </si>
  <si>
    <t>Posten skal vise annen godkjent kjernekapital etter regulatoriske justeringer (Rad 36 pluss rad 43 hvis beløpet i rad 43 er negativt, ellers rad 36 minus rad 43).</t>
  </si>
  <si>
    <t>Posten skal utgjøre summen av rad 29 og rad 44.</t>
  </si>
  <si>
    <t>Her rapporteres innbetalte beløp for kapitalinstrumenter som kvalifiserer som tilleggskapital og eventuell overkurs for slike instrumenter. Posten tilsvarer summen av postene 1.2.1.1 og 1.2.1.3 i skjema C 01.00 i kapitaldekningsoppgaven.</t>
  </si>
  <si>
    <t>Her rapporteres ansvarlig lånekapital utstedt av datterselskaper til tredjeparter som kan medregnes i tilleggskapitalen. Posten tilsvarer post 1.2.3 i skjema C 01.00 i kapitaldekningsoppgaven.</t>
  </si>
  <si>
    <t>Posten tilsvarer post 1.2.4 i skjema C 01.00 i kapitaldekningsoppgaven. Posten er ikke aktuell siden forsikringsselskap ikke konsolideres inn ved rapporteringen.</t>
  </si>
  <si>
    <t>Posten skal utgjøre summen av rad 46 til og med 48 og rad 50.</t>
  </si>
  <si>
    <t>Her rapporteres direkte, indirekte og syntetiske beholdninger av egen ansvarlig lånekapital inklusive egen ansvarlig lånekapital som institusjonen er forpliktet til å kjøpe. Posten tilsvarer postene 1.2.1.4 og 1.2.1.5 i skjema C 01.00 i kapitaldekningsoppgaven.</t>
  </si>
  <si>
    <t>Her rapporteres eventuell beholdning av ansvarlig lånekapital i annet selskap i finansiell sektor som har en gjensidig investering av ansvarlig kapital. Posten tilsvarer post 1.2.7 i skjema C 01.00 i kapitaldekningsoppgaven.</t>
  </si>
  <si>
    <t>Her rapporteres beholdninger av ansvarlig lånekapital i andre selskaper i finansiell sektor beregnet etter beregningsforskriften § 18 annet ledd bokstav d, der institusjonen ikke har en vesentlig investering. Beholdningen kan beregnes på grunnlag av netto lange posisjoner der dette er tillatt. Summen av post 54 og 56a tilsvarer post 1.2.8 i skjema C 01.00 i kapitaldekningsoppgaven.</t>
  </si>
  <si>
    <t>54a</t>
  </si>
  <si>
    <t>Her rapporteres delen av beløpet i 54 som gjelder beholdninger av ansvarlig lånekapital som kvalifiserer som tilleggskapital.</t>
  </si>
  <si>
    <t>54b</t>
  </si>
  <si>
    <t>Her rapporteres delen av beløpet i 54 som gjelder beholdninger av ansvarlig lånekapital som er omfattet av overgangsregler.</t>
  </si>
  <si>
    <t>Her rapporteres direkte, indirekte og syntetiske beholdninger av ansvarlig lånekapital i andre selskaper i finansiell sektor der institusjonen har en vesentlig investering. Beholdningen skal ikke omfatte ansvarlig lånekapital i selskap som inngår ved beregningen på konsolidert basis og kan beregnes på grunnlag av netto lange posisjoner der dette er tillatt. Posten tilsvarer post 1.2.9 i skjema C 01.00 i kapitaldekningsoppgaven.</t>
  </si>
  <si>
    <t>Posten skal utgjøre summen av radene 56a, 56b og 56c.</t>
  </si>
  <si>
    <t>56a</t>
  </si>
  <si>
    <t>56b</t>
  </si>
  <si>
    <t>Det er ikke innført overgangsbestemmelser for fradrag i annen godkjent kjernekapital. Posten er derfor ikke aktuell for norske institusjoner.</t>
  </si>
  <si>
    <t>56c</t>
  </si>
  <si>
    <t>Her rapporteres urealiserte gevinster som kan medregnes i tilleggskapitalen i 2014 etter overgangsbestemmelsen i beregningsforskriften § 20 (4). Posten tilsvarer post 1.2.10 i skjema C 01.00 i kapitaldekningsoppgaven. De ulike postene kan eventuelt spesifiseres. Vi har ikke innført overgangsbestemmelser for urealiserte tap så disse radene skal ikke fylles ut.</t>
  </si>
  <si>
    <t>Posten skal utgjøre summen av radene 52 til og med 54, rad 55 og 56.</t>
  </si>
  <si>
    <t>Posten skal vise tilleggskapitalen etter regulatoriske justeringer (rad 51 pluss beløpet i rad 57 hvis rad 57 er negativt, ellers rad 51 minus rad 57).</t>
  </si>
  <si>
    <t>Posten skal utgjøre summen av rad 45 og rad 58.</t>
  </si>
  <si>
    <t>59a</t>
  </si>
  <si>
    <t>Her rapporteres indirekte og syntetiske beholdninger av ren kjernekapital som omfattes av overgangsbestemmelsen i beregningsforskriften § 20 bokstav a. Beholdningene skal i overgangsperioden legges til beregningsgrunnlaget istedenfor å komme til fradrag i ren kjernekapital. Det er ikke innført overgangsbestemmelser for beløp som skal trekkes fra annen godkjent kjernekapital eller tilleggskapital så disse radene skal ikke fylles ut.</t>
  </si>
  <si>
    <t>Her rapporteres den rene kjernekapitalen som prosent av beregningsgrunnlaget. Den rene kjernekapitaldekningen skal beregnes som rad 29 dividert på rad 60, vist som prosentandel.</t>
  </si>
  <si>
    <t>Her rapporteres kjernekapitalen som prosent av beregningsgrunnlaget. Kjernekapitaldekningen skal beregnes som rad 45 dividert på rad 60, vist som prosentandel.</t>
  </si>
  <si>
    <t>Her rapporteres den ansvarlige kapitalen som prosent av beregningsgrunnlaget. Kapitaldekningen skal beregnes som rad 59 dividert på rad 60, vist som prosentandel.</t>
  </si>
  <si>
    <t>Her rapporteres summen av minstekravet til ren kjernekapital og det kombinerte bufferkravet oppgitt som prosentandel av beregningsgrunnlaget. Posten skal beregnes som 4,5 % + 2,5 % + kravet til motsyklisk buffer + kravet til systemrisikobuffer + bufferkravet for andre systemviktige institusjoner.</t>
  </si>
  <si>
    <t>Her rapporteres kravet til bevaringsbuffer oppgitt som prosentandel av beregningsgrunnlaget. Siden bevaringsbufferen ligger fast, skal kravet oppgis som 2,5 %.</t>
  </si>
  <si>
    <t>Her rapporteres kravet til motsyklisk buffer oppgitt som prosentandel av beregningsgrunnlaget.</t>
  </si>
  <si>
    <t>Her rapporteres kravet til systemrisikobuffer oppgitt som prosentandel av beregningsgrunnlaget.</t>
  </si>
  <si>
    <t>67a</t>
  </si>
  <si>
    <t>Her rapporteres bufferkravet for andre systemviktige institusjoner oppgitt som prosentandel av beregningsgrunnlaget.</t>
  </si>
  <si>
    <t>Her rapporteres den rene kjernekapitalen som er tilgjengelig for å oppfylle kapital- og bufferkravene til ren kjernekapital i prosent av beregningsgrunnlaget. Posten skal beregnes som den rene kjernekapitalen fratrukket ren kjernekapital som benyttes til å oppfylle kravene til kjernekapitaldekning og kapitaldekning, dividert på beregningsgrunnlaget.</t>
  </si>
  <si>
    <t>Her rapporteres beholdninger av ansvarlig kapital i andre selskaper i finansiell sektor der institusjonen ikke har en vesentlig investering, som samlet er under grensen på 10 %. Beholdningen kan beregnes på grunnlag av netto lange posisjoner der dette er tillatt.</t>
  </si>
  <si>
    <t>Her rapporteres beholdninger av ren kjernekapital i andre selskaper i finansiell sektor der institusjonen har en vesentlig investering, som ikke er rapport i rad 19 eller 23.</t>
  </si>
  <si>
    <t>Her rapporteres utsatt skattefordel som skyldes midlertidige forskjeller, som ikke er rapport i rad 21 eller 25.</t>
  </si>
  <si>
    <t>Norske institusjoner har ikke generelle kredittrisikojusteringer for uidentifisert, fremtidig tap etter gjeldende regnskapsregler. Det skal derfor inntil videre rapporteres 0 under denne posten.</t>
  </si>
  <si>
    <t>Grensen for medregning av generelle kredittrisikojusteringer i tilleggskapitalen beregnes som 1,25 % av beregningsgrunnlaget, jf. artikkel 62 bokstav (c) i forordningen.</t>
  </si>
  <si>
    <t>Eventuelle overskytende regnskapsmessige nedskrivninger i forhold til forventet tapt beløp. Rapporter totalt overskytende beløp uten anvendelse av regler om grense for medregning.</t>
  </si>
  <si>
    <t>Grensen for medregning i tilleggskapitalen av overskytende regnskapsmessige nedskrivninger i forhold til forventet tapt beløp, beregnes som 0,6 % av beregningsgrunnlaget, jf. artikkel 62 bokstav (d) i forordningen.</t>
  </si>
  <si>
    <t>Alle rene kjernekapitalinstrumenter utstedt av norske institusjoner kvalifiserer som ren kjernekapital. Rapporter derfor 0 under denne posten.</t>
  </si>
  <si>
    <t>Rapporter grensen for medregning av fondsobligasjonskapital omfattet av overgangsbestemmelser. Grensen beregnes som beholdningen av instrumentene per 31. desember 2012 multiplisert med de aktuelle andelene i beregningsforskriften § 20 (2).</t>
  </si>
  <si>
    <t>Overskytende fondsobligasjonskapital som ikke kvalifiserer, etter fradrag for fondsobligasjonslån som er innfridd, i forhold til grensen beregnet i post 82.</t>
  </si>
  <si>
    <t>Rapporter grensen for medregning av ansvarlig lånekapital omfattet av overgangsbestemmelser. Grensen beregnes som beholdningen av instrumentene per 31. desember 2012 multiplisert med de aktuelle andelene i beregningsforskriften § 20 (2).</t>
  </si>
  <si>
    <t>Overskytende ansvarlig lånekapital som ikke kvalifiserer, etter fradrag for ansvarlige lån som er innfridd eller som ikke kan medregnes som følge av regler om avkorting, i forhold til grensen beregnet i post 84.</t>
  </si>
  <si>
    <t>Alle rene kjernekapitalinstrumenter utstedt av norske institusjoner kvalifiserer som ren kjernekapital. Posten er derfor ikke aktuell. Det er ingen gjeldende overgangsbestemmelser for kapitalinstrumenter omfattet av statlige ordninger. Posten er derfor ikke aktuell for norske institusjoner.</t>
  </si>
  <si>
    <t>Her rapporteres utsatt skattefordel som ikke skyldes midlertidige forskjeller, slik som fremførbart underskudd. Beløpet kan reduseres med utsatt skatt etter reglene i beregningsforskriften § 17 (1) bokstav b). Posten tilsvarer post 1.1.1.12 i skjema C 01.00 i kapitaldekningsoppgaven.</t>
  </si>
  <si>
    <t>Her rapporteres beløp som overstiger unntaksgrensen på 17,65 % etter beregningsforskriften § 18 (3) bokstav b. Posten tilsvarer post 1.1.1.25 i skjema C 01.00 i kapitaldekningsoppgaven.</t>
  </si>
  <si>
    <t>Posten omfatter alle poster som skal komme til fradrag i stedet for å inngå i beregningsgrunnlaget med risikovekt 1250 %, herunder rad 20b til og med 20d. Posten tilsvarer summen av postene 1.1.1.17 til og med 1.1.1.21 i skjema C 01.00 i kapitaldekningsoppgaven.</t>
  </si>
  <si>
    <t>Her rapporteres ansvarlig lånekapital omfattet av overgangsbestemmelser. Posten tilsvarer post 1.2.2 i skjema C 01.00 i kapitaldekningsoppgaven. Det er ingen gjeldende overgangsbestemmelser for kapitalinstrumenter omfattet av statlige ordninger. Posten er derfor ikke aktuell for norske institusjoner.</t>
  </si>
  <si>
    <t>Posten omfatter overskytende regnskapsmessige nedskrivninger i forhold til forventet tapt beløp beregnet etter reglene i beregningsforskriften § 16 (1) bokstav ii. Posten gjelder kun for IRB-institusjoner. Norske institusjoner som benytter standardmetoden har ikke generelle kredittrisikojusteringer for uidentifisert, fremtidig tap, og omfattes ikke. Posten tilsvarer postene 1.2.5.og 1.2.6 i skjema C 01.00 i kapitaldekningsoppgaven.</t>
  </si>
  <si>
    <t>Her rapporteres samlet beregningsgrunnlag. Posten tilsvarer post 1 i skjema C 02.00 i kapitaldekningsoppgaven.</t>
  </si>
  <si>
    <t>Alle rene kjernekapitalinstrumenter utstedt av norske institusjoner kvalifiserer som ren kjernekapital. Posten er derfor ikke aktuell for norske institusjoner.</t>
  </si>
  <si>
    <t>Her rapporteres fondsobligasjonskapital som kan medregnes som annen godkjent kjernekapital som følge av overgangsbestemmelser. Posten tilsvarer post 1.1.2.2 i skjema C 01.00 i kapitaldekningsoppgaven. Det er ingen gjeldende overgangsbestemmelser for kapitalinstrumenter omfattet av statlige ordninger. Posten er derfor ikke aktuell for norske institusjoner.</t>
  </si>
  <si>
    <t>Slik skal radene i skjemaet for offentliggjøring av sammensetningen av ansvarlig kapital for perioden 2014 – 2017 fylles ut:</t>
  </si>
  <si>
    <t>Ren kjernekapital: Instrumenter og opptjent kapital</t>
  </si>
  <si>
    <t>Kapitalinstrumenter og tilhørende overkursfond</t>
  </si>
  <si>
    <t>26 (1), 27, 28 og 29</t>
  </si>
  <si>
    <t>Opptjent egenkapital i form av tidligere års tilbakeholdte resultater</t>
  </si>
  <si>
    <t>26 (1) (c)</t>
  </si>
  <si>
    <t>Akkumulerte andre inntekter og kostnader og andre fond o.l.</t>
  </si>
  <si>
    <t>26 (1) (d) og (e)</t>
  </si>
  <si>
    <t>Avsetning for generell bankrisiko</t>
  </si>
  <si>
    <t>26 (1) (f)</t>
  </si>
  <si>
    <t>Rene kjernekapitalinstrumenter omfattet av overgangsbestemmelser</t>
  </si>
  <si>
    <t>Statlige innskudd av ren kjernekapital omfattet av overgangsbestemmelser</t>
  </si>
  <si>
    <t>Minoritetsinteresser</t>
  </si>
  <si>
    <t>Revidert delårsoverskudd fratrukket påregnelig skatt mv. og utbytte</t>
  </si>
  <si>
    <t>26 (2)</t>
  </si>
  <si>
    <t>Ren kjernekapital før regulatoriske justeringer</t>
  </si>
  <si>
    <t>Sum rad 1 t.o.m. 5a</t>
  </si>
  <si>
    <t>(B)
Referanser til artikler i forordningen (CRR)</t>
  </si>
  <si>
    <t>(A) 
Beløp på datoen for offentlig-gjøring</t>
  </si>
  <si>
    <t>(C)
Beløp omfattet av overgangs-regler</t>
  </si>
  <si>
    <t>Ren kjernekapital: Regulatoriske justeringer</t>
  </si>
  <si>
    <t>Verdijusteringer som følge av kravene om</t>
  </si>
  <si>
    <t>Immaterielle eiendeler redusert med utsatt skatt (negativt beløp)</t>
  </si>
  <si>
    <t>36 (1) (b) og 37</t>
  </si>
  <si>
    <t>Tomt felt i EØS</t>
  </si>
  <si>
    <t>Utsatt skattefordel som ikke skyldes midlertidige forskjeller redusert med utsatt skatt som kan motregnes (negativt beløp)</t>
  </si>
  <si>
    <t>36 (1) (c) og 38</t>
  </si>
  <si>
    <t>Verdiendringer på sikringsinstrumenter ved kontantstrømsikring</t>
  </si>
  <si>
    <t>33 (1) (a)</t>
  </si>
  <si>
    <t>Positive verdier av justert forventet tap etter kapitalkravsforskriften § 15-7 (tas inn som negativt beløp)</t>
  </si>
  <si>
    <t>36 (1) (d), 40 og 159</t>
  </si>
  <si>
    <t>Økning i egenkapitalen knyttet til fremtidig inntekt grunnet verdipapiriserte eiendeler (negativt beløp)</t>
  </si>
  <si>
    <t>32 (1)</t>
  </si>
  <si>
    <t>Gevinster eller tap på gjeld målt til virkelig verdi som skyldes endringer i egen kredittverdighet</t>
  </si>
  <si>
    <t>33 (1) (b) og (c)</t>
  </si>
  <si>
    <t>Overfinansiering av pensjonsforpliktelser (negativt beløp)</t>
  </si>
  <si>
    <t>36 (1) (e) og 41</t>
  </si>
  <si>
    <t>36 (1) (f) og 42</t>
  </si>
  <si>
    <t>34 og 105</t>
  </si>
  <si>
    <t>Direkte, indirekte og syntetiske beholdninger av egne rene kjernekapitalinstrumenter (negativt beløp)</t>
  </si>
  <si>
    <t>Beholdning av ren kjernekapital i annet selskap i finansiell sektor som har en gjensidig investering av ansvarlig kapital (negativt beløp)</t>
  </si>
  <si>
    <t>36 (1) (g) og 44</t>
  </si>
  <si>
    <t>Direkte, indirekte og syntetiske beholdninger av ren kjernekapital i andre selskaper i finansiell sektor der institusjonen ikke har en vesentlig investering. Beløp som overstiger grensen på 10 %, regnet etter fradrag som er tillatt for korte posisjoner (negativt beløp)</t>
  </si>
  <si>
    <t>36 (1) (h), 43, 45, 46, 49 (2), 79, 469 (1) (a), 472 (10) og 478 (1)</t>
  </si>
  <si>
    <t>Direkte, indirekte og syntetiske beholdninger av ren kjernekapital i andre selskaper i finansiell sektor der institusjonen har vesentlige investeringer som samlet overstiger grensen på 10 %. Beløp regnet etter fradrag som er tillatt for korte posisjoner (negativt beløp)</t>
  </si>
  <si>
    <t>36 (1) (i), 43, 45, 47, 48 (1) (b), 49 (1) til (3) og 79</t>
  </si>
  <si>
    <t>Poster som alternativt kan få 1250 % risikovekt (negativt beløp),</t>
  </si>
  <si>
    <t>36 (1) (k)</t>
  </si>
  <si>
    <t>herav: kvalifiserte eiendeler i selskap utenfor finansiell sektor (negativt beløp)</t>
  </si>
  <si>
    <t>36 (1) (k) (i) og 89 til 91</t>
  </si>
  <si>
    <t>herav: verdipapiriseringsposisjoner (negativt beløp)</t>
  </si>
  <si>
    <t>36 (1) (k) (ii), 243 (1) (b), 244 (1) (b) og 258</t>
  </si>
  <si>
    <t>herav: motpartsrisiko for transaksjoner som ikke er avsluttet (negativt beløp)</t>
  </si>
  <si>
    <t>36 (1) (k) (iii) og 379 (3)</t>
  </si>
  <si>
    <t>Utsatt skattefordel som skyldes midlertidige forskjeller og som overstiger unntaksgrensen på 10 %, redusert med utsatt skatt som kan motregnes (negativt beløp)</t>
  </si>
  <si>
    <t>36 (1) (c), 38 og 48 (1) (a)</t>
  </si>
  <si>
    <t>Beløp som overstiger unntaksgrensen på 17,65 % (negativt beløp)</t>
  </si>
  <si>
    <t>48 (1)</t>
  </si>
  <si>
    <t>herav: direkte, indirekte og syntetiske beholdninger av ren kjernekapital i andre selskaper i finansiell sektor der institusjonen har en vesentlig investering (negativt beløp)</t>
  </si>
  <si>
    <t>36 (1) (i) og 48 (1) (b)</t>
  </si>
  <si>
    <t>herav: utsatt skattefordel som skyldes midlertidige forskjeller (negativt beløp)</t>
  </si>
  <si>
    <t>Akkumulert underskudd i inneværende regnskapsår (negativt beløp)</t>
  </si>
  <si>
    <t>36 (1) (a)</t>
  </si>
  <si>
    <t>Påregnelig skatt relatert til rene kjernekapitalposter (negativt beløp)</t>
  </si>
  <si>
    <t>36 (1) (l)</t>
  </si>
  <si>
    <t>Justeringer i ren kjernekapital som følge av overgangsbestemmelser</t>
  </si>
  <si>
    <t>Sum 26a og 26b</t>
  </si>
  <si>
    <t>Overgangsbestemmelser for regulatoriske filtre relaterte til urealiserte gevinster og tap</t>
  </si>
  <si>
    <t>herav: filter for urealisert tap 1</t>
  </si>
  <si>
    <t>herav: filter for urealisert tap 2</t>
  </si>
  <si>
    <t>herav: filter for urealisert gevinst 1 (negativt beløp)</t>
  </si>
  <si>
    <t>herav: filter for urealisert gevinst 2 (negativt beløp)</t>
  </si>
  <si>
    <t>Beløp som skal trekkes fra eller legges til ren kjernekapital som følge av overgangsbestemmelser for andre filtre og fradrag</t>
  </si>
  <si>
    <t>herav: …</t>
  </si>
  <si>
    <t>Overskytende fradrag i annen godkjent kjernekapital (negativt beløp)</t>
  </si>
  <si>
    <t>36 (1) (j)</t>
  </si>
  <si>
    <t>Sum regulatoriske justeringer i ren kjernekapital</t>
  </si>
  <si>
    <t>Sum rad 7 t.o.m. 20a, 21, 22, 25a, 25b, 26 og 27</t>
  </si>
  <si>
    <t>Ren kjernekapital</t>
  </si>
  <si>
    <t>Rad 6 pluss rad 28 hvis beløpet i rad 28 er negativt, ellers minus</t>
  </si>
  <si>
    <t>Annen godkjent kjernekapital: Instrumenter</t>
  </si>
  <si>
    <t>51 og 52</t>
  </si>
  <si>
    <t>herav: klassifisert som egenkapital etter gjeldende regnskapsstandard</t>
  </si>
  <si>
    <t>herav: klassifisert som gjeld etter gjeldende regnskapsstandard</t>
  </si>
  <si>
    <t>Fondsobligasjonskapital omfattet av overgangsbestemmelser</t>
  </si>
  <si>
    <t>486 (3) og (5)</t>
  </si>
  <si>
    <t>Statlige innskudd av fondsobligasjonskapital omfattet av overgangsbestemmelser</t>
  </si>
  <si>
    <t>Fondsobligasjonskapital utstedt av datterselskaper til tredjeparter som kan medregnes i annen godkjent kjernekapital</t>
  </si>
  <si>
    <t>85 og 86</t>
  </si>
  <si>
    <t>herav: instrumenter omfattet av overgangsbestemmelser</t>
  </si>
  <si>
    <t>Annen godkjent kjernekapital før regulatoriske justeringer</t>
  </si>
  <si>
    <t>Sum rad 30, 33 og 34</t>
  </si>
  <si>
    <t>Annen godkjent kjernekapital: Regulatoriske justeringer</t>
  </si>
  <si>
    <t>Direkte, indirekte og syntetiske beholdninger av egen fondsobligasjonskapital (negativt beløp)</t>
  </si>
  <si>
    <t>52 (1) (b), 56 (a) og 57</t>
  </si>
  <si>
    <t>Beholdning av annen godkjent kjernekapital i annet selskap i finansiell sektor som har en gjensidig investering av ansvarlig kapital (negativt beløp)</t>
  </si>
  <si>
    <t>56 (b) og 58</t>
  </si>
  <si>
    <t>Direkte, indirekte og syntetiske beholdninger av fondsobligasjonskapital i andre selskaper i finansiell sektor der institusjonen ikke har en vesentlig investering. Beløp som overstiger grensen på 10 %, regnet etter fradrag som er tillatt for korte posisjoner (negativt beløp)</t>
  </si>
  <si>
    <t>56 (c), 59, 60 og 79</t>
  </si>
  <si>
    <t>Direkte, indirekte og syntetiske beholdninger av fondsobligasjonskapital i andre selskaper i finansiell sektor der institusjonen har en vesentlig investering. Beløp regnet etter fradrag som er tillatt for korte posisjoner (negativt beløp)</t>
  </si>
  <si>
    <t>56 (d), 59 og 79</t>
  </si>
  <si>
    <t>Justeringer i annen godkjent kjernekapital som følge av overgangsbestemmelser</t>
  </si>
  <si>
    <t>Sum rad 41a, 41b og 41c</t>
  </si>
  <si>
    <t>Fradrag som skal gjøres i annen godkjent kjernekapital, i stedet for ren kjernekapital, som følge av overgangsbestemmelser (negativt beløp)</t>
  </si>
  <si>
    <t>469 (1) (b) og 472 (10) (a)</t>
  </si>
  <si>
    <t>herav: spesifiser de enkelte postene linje for linje</t>
  </si>
  <si>
    <t>Beløp som skal trekkes fra eller legges til annen godkjent kjernekapital som følge av overgangsbestemmelser for andre filtre og fradrag</t>
  </si>
  <si>
    <t>herav: filter for urealisert tap</t>
  </si>
  <si>
    <t>herav: filter for urealisert gevinst (negativt beløp)</t>
  </si>
  <si>
    <t>Overskytende fradrag i tilleggskapital (negativt beløp)</t>
  </si>
  <si>
    <t>56 (e)</t>
  </si>
  <si>
    <t>Sum regulatoriske justeringer i annen godkjent kjernekapital</t>
  </si>
  <si>
    <t>Sum rad 37 t.o.m. 41 og rad 42</t>
  </si>
  <si>
    <t>Annen godkjent kjernekapital</t>
  </si>
  <si>
    <t>Rad 36 pluss rad 43. Gir fradrag fordi beløpet i rad 43 er negativt</t>
  </si>
  <si>
    <t>Kjernekapital</t>
  </si>
  <si>
    <t>Sum rad 29 og rad 44</t>
  </si>
  <si>
    <t>Tilleggskapital: instrumenter og avsetninger</t>
  </si>
  <si>
    <t>62 og 63</t>
  </si>
  <si>
    <t>Tilleggskapital omfattet av overgangsbestemmelser</t>
  </si>
  <si>
    <t>486 (4) og (5)</t>
  </si>
  <si>
    <t>Statlige innskudd av tilleggskapital omfattet av overgangsbestemmelser</t>
  </si>
  <si>
    <t>Ansvarlig lånekapital utstedt av datterselskaper til tredjeparter som kan medregnes i tilleggskapitalen</t>
  </si>
  <si>
    <t>87 og 88</t>
  </si>
  <si>
    <t>Tallverdien av negative verdier av justert forventet tap</t>
  </si>
  <si>
    <t>62 (c) og (d)</t>
  </si>
  <si>
    <t>Tilleggskapital før regulatoriske justeringer</t>
  </si>
  <si>
    <t>Sum rad 46 t.o.m. 48 og rad 50</t>
  </si>
  <si>
    <t>Tilleggskapital: Regulatoriske justeringer</t>
  </si>
  <si>
    <t>Direkte, indirekte og syntetiske beholdninger av egen ansvarlig lånekapital (negativt beløp)</t>
  </si>
  <si>
    <t>63 (b) (i), 66 (a) og 67</t>
  </si>
  <si>
    <t>Beholdning av tilleggskapital i annet selskap i finansiell sektor som har en gjensidig investering av ansvarlig kapital (negativt beløp)</t>
  </si>
  <si>
    <t>66 (b) og 68</t>
  </si>
  <si>
    <t>Direkte, indirekte og syntetiske beholdninger av ansvarlig lånekapital i andre selskaper i finansiell sektor der institusjonen ikke har en vesentlig investering. Beløp som overstiger grensen på 10 %, regnet etter fradrag som er tillatt for korte posisjoner (negativt beløp)</t>
  </si>
  <si>
    <t>66 (c), 69, 70 og 79</t>
  </si>
  <si>
    <t>herav: nye beholdninger som ikke omfattes av overgangsbestemmelser</t>
  </si>
  <si>
    <t>herav: beholdninger fra før 1. januar 2013 omfattet av overgangsbestemmelser</t>
  </si>
  <si>
    <t>66 (d), 69 og 79</t>
  </si>
  <si>
    <t>Direkte, indirekte og syntetiske beholdninger av ansvarlig lånekapital i andre selskaper i finansiell sektor der institusjonen har en vesentlig investering. Beløp regnet etter fradrag som er tillatt for korte posisjoner (negativt beløp)</t>
  </si>
  <si>
    <t>Justeringer i tilleggskapital som følge av overgangsbestemmelser (negativt beløp)</t>
  </si>
  <si>
    <t>Sum rad 56a, 56b og 56c</t>
  </si>
  <si>
    <t>Fradrag som skal gjøres i tilleggskapital, i stedet for ren kjernekapital, som følge av overgangsbestemmelser (negativt beløp)</t>
  </si>
  <si>
    <t>Fradrag som skal gjøres i tilleggskapital, i stedet for annen godkjent kjernekapital, som følge av overgangsbestemmelser (negativt beløp)</t>
  </si>
  <si>
    <t>Beløp som skal trekkes fra eller legges til tilleggskapitalen som følge av overgangsbestemmelser for filtre og andre fradrag</t>
  </si>
  <si>
    <t>herav: filter for urealisert gevinst</t>
  </si>
  <si>
    <t>herav:…</t>
  </si>
  <si>
    <t>Sum regulatoriske justeringer i tilleggskapital</t>
  </si>
  <si>
    <t>Sum rad 52 t.o.m. 54, rad 55 og 56</t>
  </si>
  <si>
    <t>Tilleggskapital</t>
  </si>
  <si>
    <t>Rad 51 pluss rad 57 hvis beløpet i rad 57 er negativt, ellers minus</t>
  </si>
  <si>
    <t>Ansvarlig kapital</t>
  </si>
  <si>
    <t>Sum rad 45 og rad 58</t>
  </si>
  <si>
    <t>Økning i beregningsgrunnlaget som følge av overgangsbestemmelser</t>
  </si>
  <si>
    <t>472 (10) (b)</t>
  </si>
  <si>
    <t>herav: beløp som ikke er trukket fra ren kjernekapital</t>
  </si>
  <si>
    <t>469 (1) (b)</t>
  </si>
  <si>
    <t>herav: beløp som ikke er trukket fra annen godkjent kjernekapital</t>
  </si>
  <si>
    <t>herav: beløp som ikke er trukket fra tilleggskapital</t>
  </si>
  <si>
    <t>Beregningsgrunnlag</t>
  </si>
  <si>
    <t>Kapitaldekning og buffere</t>
  </si>
  <si>
    <t>Ren kjernekapitaldekning</t>
  </si>
  <si>
    <t>92 (2) (a)</t>
  </si>
  <si>
    <t>Kjernekapitaldekning</t>
  </si>
  <si>
    <t>92 (2) (b)</t>
  </si>
  <si>
    <t>Kapitaldekning</t>
  </si>
  <si>
    <t>92 (2) (c)</t>
  </si>
  <si>
    <t>Kombinert bufferkrav som prosent av beregningsgrunnlaget</t>
  </si>
  <si>
    <t>CRD 128, 129, 130, 131 og 133</t>
  </si>
  <si>
    <t>herav: bevaringsbuffer</t>
  </si>
  <si>
    <t>herav: motsyklisk buffer</t>
  </si>
  <si>
    <t>herav: systemrisikobuffer</t>
  </si>
  <si>
    <t>herav: buffer for andre systemviktige institusjoner (O-SII-buffer)</t>
  </si>
  <si>
    <t>CRD 131</t>
  </si>
  <si>
    <t>Ren kjernekapital tilgjengelig for oppfyllelse av bufferkrav</t>
  </si>
  <si>
    <t>CRD 128</t>
  </si>
  <si>
    <t>Ikke relevant etter EØS-regler</t>
  </si>
  <si>
    <t>Beholdninger av ansvarlig kapital i andre selskaper i finansiell sektor der institusjonen har en ikke vesentlig investering, som samlet er under grensen på 10 %. Beløp regnet etter fradrag som er tillatt for korte posisjoner.</t>
  </si>
  <si>
    <t>36 (1) (h), 45, 46, 472 (10), 56 (c), 59, 60, 66 (c), 69 og 70</t>
  </si>
  <si>
    <t>Beholdninger av ren kjernekapital i andre selskaper i finansiell sektor der institusjonen har en vesentlig investering, som samlet er under grensen på 10 %. Beløp regnet etter fradrag som er tillatt for korte posisjoner.</t>
  </si>
  <si>
    <t>36 (1) (i), 45 og 48</t>
  </si>
  <si>
    <t>Utsatt skattefordel som skyldes midlertidige forskjeller redusert med utsatt skatt som kan motregnes, som er under grensen på 10 %.</t>
  </si>
  <si>
    <t>36 (1) (c), 38 og 48</t>
  </si>
  <si>
    <t>Grenser for medregning av avsetninger i tilleggskapitalen</t>
  </si>
  <si>
    <t>Generelle kredittrisikoreserver</t>
  </si>
  <si>
    <t>Grense for medregning av generelle kredittrisikoreserver i tilleggskapitalen</t>
  </si>
  <si>
    <t>Grense for medregning i tilleggskapitalen av overskytende regnskapsmessige nedskrivninger</t>
  </si>
  <si>
    <t>Kapitalinstrumenter omfattet av overgangsbestemmelser</t>
  </si>
  <si>
    <t>Grense for medregning av rene kjernekapitalinstrumenter omfattet av overgangsbestemmelser</t>
  </si>
  <si>
    <t>484 (3) og 486 (2) og (5)</t>
  </si>
  <si>
    <t>Overskytende ren kjernekapital omfattet av overgangsbestemmelser</t>
  </si>
  <si>
    <t>Grense for medregning av fondsobligasjonskapital omfattet av overgangsbestemmelser</t>
  </si>
  <si>
    <t>484 (4) og 486 (3) og (5)</t>
  </si>
  <si>
    <t>Overskytende fondsobligasjonskapital omfattet av overgangsbestemmelser</t>
  </si>
  <si>
    <t>Grense for medregning av ansvarlig lånekapital omfattet av overgangsbestemmelser</t>
  </si>
  <si>
    <t>484 (5) og 486 (4) og (5)</t>
  </si>
  <si>
    <t>Overskytende ansvarlig lånekapital omfattet av overgangsbestemmelser</t>
  </si>
  <si>
    <t>Her rapporteres navnet på den juridiske enheten som har utstedt instrumentene.</t>
  </si>
  <si>
    <t>Her rapporteres den unike identifikasjonskoden for instrumentet, f.eks. ISIN-nummeret eller CUSIP. For rettede emisjoner kan Bloombergs identifikasjonskode benyttes.</t>
  </si>
  <si>
    <t>Angi lovvalg for instrumentet.</t>
  </si>
  <si>
    <t>Her rapporteres klassifiseringen av instrumentet etter overgangsbestemmelsene. Velg én av kategoriene: [Ren kjernekapital], [Annen godkjent kjernekapital], [Tilleggskapital], [Kapital som ikke kan medregnes] eller [N/A]. Hvis deler av instrumentet er reklassifisert til en lavere kapitalklasse, skal dette oppgis.</t>
  </si>
  <si>
    <t>Her rapporteres klassifiseringen av instrumentet uten bruk av overgangsbestemmelser. Velg én av kategoriene: [Ren kjernekapital], [Annen godkjent kjernekapital], [Tilleggskapital], eller [Kapital som ikke kan medregnes].</t>
  </si>
  <si>
    <t>Her rapporteres instrumenttype. Velg én av kategoriene: [Ordinær aksjekapital], [Ordinær egenkapitalbeviskapital], [Medlemsinnskudd], [Aksjekapital med preferanse til utbytte], [Egenkapitalbeviskapital med preferanse til utbytte], [Fondsobligasjonskapital] eller [Ansvarlig lånekapital].</t>
  </si>
  <si>
    <t>Her rapporteres beløpet som inngår i ansvarlig kapital for nivået som offentliggjøringen gjelder. Oppgi om deler av instrumentet inngår i en lavere risikoklasse og om beløpet er forskjellig fra beløpet som er utstedt.</t>
  </si>
  <si>
    <t>Her rapporteres instrumentets nominelle verdi i utstedelsesvalutaen og i NOK.</t>
  </si>
  <si>
    <t>9a</t>
  </si>
  <si>
    <t>Her rapporteres emisjonskursen for instrumentet.</t>
  </si>
  <si>
    <t>9b</t>
  </si>
  <si>
    <t>Her rapporteres innløsningskursen for instrumentet.</t>
  </si>
  <si>
    <t>Oppgi regnskapsmessig klassifisering. Velg én av kategoriene: [Egenkapital], [Gjeld – amortisert kost], [Gjeld – virkelig verdi-opsjonen] eller [Ikke-kontrollerende eierinteresser i konsoliderte datterselskaper].</t>
  </si>
  <si>
    <t>Her rapporteres opprinnelig utstedelsesdato.</t>
  </si>
  <si>
    <t>Oppgi om instrumentet er evigvarende (uten forfallsdato) eller tidsbegrenset. Velg én av kategoriene: [Evigvarende] eller [Tidsbegrenset].</t>
  </si>
  <si>
    <t>For tidsbegrensede instrumenter oppgis den opprinnelige forfallsdatoen (dag, måned og år). For evigvarende instrumenter oppgis "ingen forfallsdato".</t>
  </si>
  <si>
    <t>Oppgi om instrumentet kan innløses av utsteder (alle typer innløsningsrett). Velg én av kategoriene: [Ja], [Nei].</t>
  </si>
  <si>
    <t>For instrumenter med innløsningsrett for utsteder, rapporter første dato instrumentet kan innløses (dag, måned og år) og om instrumentet har skatte- og/eller regulatorisk innløsningsrett. Oppgi også innløsningsbeløp.</t>
  </si>
  <si>
    <t>Her rapporteres eventuell forekomst og hyppighet av etterfølgende innløsningsrett.</t>
  </si>
  <si>
    <t>Oppgi om renten/utbyttet enten er fast eller flytende i hele instrumentets levetid, er fast nå, men vil endres til flytende rente i fremtiden eller er flytende nå, men vil endres til fast rente i fremtiden. Velg én av kategoriene: [Fast], [Flytende], [Fast til flytende] eller [Flytende til fast].</t>
  </si>
  <si>
    <t>Her rapporteres rentesatsen for instrumentet, eventuelt som referanserente med tillegg av margin.</t>
  </si>
  <si>
    <t>Oppgi om det i avtalen er vilkår om at det ikke kan betales utbytte til aksjonærene eller innehaverne av egenkapitalbevis hvis det ikke er betalt rente på instrumentet (altså om avtalen inneholder "dividend stopper"). Velg én av kategoriene: [Ja], [Nei]</t>
  </si>
  <si>
    <t>Her rapporteres det om institusjonen har full, delvis eller ingen fleksibilitet med hensyn til beløpet som betales i rente/utbytte. Velg én av kategoriene: [Full fleksibilitet], [Delvis fleksibilitet] eller [Pliktig].</t>
  </si>
  <si>
    <t>Her rapporteres innslagsnivået for konvertering, herunder konvertering instruert av myndighetene for å unngå avvikling. Hvis én eller flere myndigheter kan kreve konvertering, skal myndighetene oppgis. Det skal videre rapporteres om adgangen til å kreve konvertering følger av kontraktsvilkår eller lov.</t>
  </si>
  <si>
    <t>Oppgi om instrumentet alltid vil konverteres fullt ut, konverteres helt eller delvis eller alltid konverteres delvis. Velg én av kategoriene: [Alltid full], [Hel eller delvis] eller [Alltid delvis].</t>
  </si>
  <si>
    <t>Her rapporteres kursen for konvertering til det mer tapsabsorberende instrumentet.</t>
  </si>
  <si>
    <t>For konvertible instrumenter, oppgi om konverteringen er pliktig eller valgfri. Velg én av kategoriene: [Pliktig], [Valgfri] eller [NA]. Oppgi videre hvem som kan kreve konvertering. Velg én av kategoriene: [Valg for innehaver], [Valg for utsteder] eller [Valg for både innehaver og utsteder].</t>
  </si>
  <si>
    <t>For konvertible instrumenter, oppgi instrumentet som det konverteres til. Velg én av kategoriene: [Ren kjernekapital], [Annen godkjent kjernekapital], [Tilleggskapital] eller [Annet]</t>
  </si>
  <si>
    <t>Hvis konvertibel, oppgi utsteder av instrumentene det konverteres til.</t>
  </si>
  <si>
    <t>Oppgi om det er vilkår om nedskrivning. Velg én av kategoriene: [Ja], [Nei].</t>
  </si>
  <si>
    <t>Her rapporteres innslagsnivåene for nedskrivning, herunder nedskrivning instruert av myndighetene for å unngå avvikling. Hvis én eller flere myndigheter kan kreve nedskrivning, skal myndighetene oppgis. Det skal videre rapporteres om adgangen til å kreve nedskrivning følger av kontraktsvilkår eller lov.</t>
  </si>
  <si>
    <t>Her rapporteres det om instrumentene alltid vil bli skrevet ned i sin helhet, kan bli skrevet ned delvis eller alltid vil bli skrevet ned delvis. Velg én av kategoriene: [Alltid hel], [Hel eller delvis] eller [Alltid delvis].</t>
  </si>
  <si>
    <t>For instrumenter som kan nedskrives, oppgi om nedskrivningen er med endelig virkning eller midlertidig. Velg én av kategoriene: [Permanent], [Midlertidig] eller [NA].</t>
  </si>
  <si>
    <t>Her rapporteres oppskrivningsmekanismen.</t>
  </si>
  <si>
    <t>Her rapporteres instrumenttypen som har nærmeste bedre prioritet. Rapporter også kolonnenummeret til instrumentet med nærmeste bedre prioritet der det er aktuelt.</t>
  </si>
  <si>
    <t>Oppgi om instrumentet har vilkår som ikke oppfyller gjeldende krav. Velg én av kategoriene: [Ja], [Nei].</t>
  </si>
  <si>
    <t>Hvis instrumentet har vilkår som ikke oppfyller gjeldende krav, skal de aktuelle vilkårene rapporteres under denne posten.</t>
  </si>
  <si>
    <t>Slik utfylles radene i skjemaet for offentliggjøring av de viktigste avtalevilkårene for kapitalinstrumenter:</t>
  </si>
  <si>
    <t>Oppgi nivå(ene) innen gruppen som instrumentet inkluderes i den ansvarlige kapitalen. Velg én av kategoriene: [Selskapsnivå], [(Del-)konsolidert nivå] eller [Selskaps- og (del-)konsolidert nivå].</t>
  </si>
  <si>
    <t>Her rapporteres det om utsteder har full, delvis eller ingen fleksibilitet med hensyn til utbetalingen av rente/utbytte. Hvis institusjonen fritt kan la være å betale rente/utbytte i alle situasjoner, skal "full fleksibilitet" velges. Hvis betingelser må oppfylles før institusjonen kan la være å utbetale rente/utbytte (f.eks. at kapitaldekningen kommer under et visst nivå), skal "delvis fleksibilitet" velges. Hvis institusjonen bare kan la være å betale i tilfelle av insolvens, skal "pliktig" velges. Velg én av kategoriene: [Full fleksibilitet], [Delvis fleksibilitet] eller [Pliktig]. Oppgi videre årsakene til graden av fleksibilitet, herunder om det er bindinger mellom utbytte og rentebetaling eller vilkår om at manglende rente skal erstattes med andre former for betaling.</t>
  </si>
  <si>
    <t>Oppgi om det er vilkår om renteøkning eller annet incitament til innfrielse. Velg én av kategoriene: [Ja], [Nei].</t>
  </si>
  <si>
    <t>Her rapporteres det om utbytte eller renter akkumuleres eller ikke. Velg én av kategoriene: [Ja], [Nei].</t>
  </si>
  <si>
    <t>Her rapporteres det om instrumentet er konvertibelt eller ikke. Velg én av kategoriene:[Ja], [Nei].</t>
  </si>
  <si>
    <t>Veiledning til utfylling av skjemaet for offentliggjøring av de viktigste avtalevilkårene for kapitalinstrumenter</t>
  </si>
  <si>
    <t xml:space="preserve">Skjemaet skal fylles ut for rene kjernekapitalinstrumenter, fondsobligasjoner og ansvarlig lånekapital. </t>
  </si>
  <si>
    <t xml:space="preserve">Det skal fylles ut én kolonne for hvert instrument, men instrumenter innenfor en kategori som er utstedt på like vilkår, </t>
  </si>
  <si>
    <t>kan rapporteres i den samme kolonnen.</t>
  </si>
  <si>
    <t xml:space="preserve">Fradrag som skal gjøres i annen godkjent kjernekapital, i stedet for tilleggskapital, som følge av overgangsbestemmelser (negativt beløp) </t>
  </si>
  <si>
    <t>Overskurs</t>
  </si>
  <si>
    <t>Egenbeholdning egenkapitalbevis (SADG)</t>
  </si>
  <si>
    <t>Innbetalt egenkapitalbevis (SADG)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</si>
</sst>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5" x14ac:knownFonts="1">
    <font>
      <sz val="10"/>
      <color theme="1"/>
      <name val="Arial"/>
      <family val="2"/>
    </font>
    <font>
      <b/>
      <sz val="10"/>
      <color theme="1"/>
      <name val="Arial"/>
      <family val="2"/>
    </font>
    <font>
      <sz val="9"/>
      <color theme="1"/>
      <name val="Lucida Sans"/>
      <family val="2"/>
    </font>
    <font>
      <b/>
      <sz val="9"/>
      <color theme="1"/>
      <name val="Lucida Sans"/>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53">
    <xf numFmtId="0" fontId="0" fillId="0" borderId="0" xfId="0"/>
    <xf numFmtId="0" fontId="0" fillId="0" borderId="0" xfId="0" applyAlignment="1">
      <alignment horizontal="right"/>
    </xf>
    <xf numFmtId="0" fontId="0" fillId="0" borderId="1" xfId="0" applyBorder="1" applyAlignment="1">
      <alignment horizontal="right"/>
    </xf>
    <xf numFmtId="0" fontId="0" fillId="0" borderId="1" xfId="0" applyBorder="1" applyAlignment="1">
      <alignment wrapText="1"/>
    </xf>
    <xf numFmtId="0" fontId="0" fillId="0" borderId="0" xfId="0" applyAlignment="1">
      <alignment horizontal="left"/>
    </xf>
    <xf numFmtId="0" fontId="1" fillId="0" borderId="0" xfId="0" applyFont="1"/>
    <xf numFmtId="0" fontId="1" fillId="2" borderId="2" xfId="0" applyFont="1" applyFill="1" applyBorder="1"/>
    <xf numFmtId="0" fontId="1" fillId="2" borderId="3" xfId="0" applyFont="1" applyFill="1" applyBorder="1"/>
    <xf numFmtId="0" fontId="0" fillId="0" borderId="1" xfId="0" applyFill="1" applyBorder="1" applyAlignment="1">
      <alignment horizontal="left"/>
    </xf>
    <xf numFmtId="0" fontId="1" fillId="0" borderId="1" xfId="0" applyFont="1" applyFill="1" applyBorder="1" applyAlignment="1">
      <alignment wrapText="1"/>
    </xf>
    <xf numFmtId="0" fontId="2" fillId="0" borderId="0" xfId="0" applyFont="1"/>
    <xf numFmtId="0" fontId="2" fillId="2" borderId="3" xfId="0" applyFont="1" applyFill="1" applyBorder="1"/>
    <xf numFmtId="0" fontId="3" fillId="2" borderId="3" xfId="0" applyFont="1" applyFill="1" applyBorder="1"/>
    <xf numFmtId="0" fontId="2" fillId="0" borderId="1" xfId="0" applyFont="1" applyBorder="1" applyAlignment="1">
      <alignment horizontal="right"/>
    </xf>
    <xf numFmtId="0" fontId="2" fillId="0" borderId="1" xfId="0" applyFont="1" applyBorder="1" applyAlignment="1">
      <alignment wrapText="1"/>
    </xf>
    <xf numFmtId="0" fontId="2" fillId="0" borderId="1" xfId="0" applyFont="1" applyBorder="1"/>
    <xf numFmtId="0" fontId="2" fillId="0" borderId="0" xfId="0" applyFont="1" applyAlignment="1">
      <alignment horizontal="right"/>
    </xf>
    <xf numFmtId="0" fontId="2" fillId="0" borderId="0" xfId="0" applyFont="1" applyAlignment="1">
      <alignment horizontal="left"/>
    </xf>
    <xf numFmtId="0" fontId="2" fillId="2" borderId="2" xfId="0" applyFont="1" applyFill="1" applyBorder="1"/>
    <xf numFmtId="0" fontId="2" fillId="0" borderId="1" xfId="0" applyFont="1" applyBorder="1" applyAlignment="1">
      <alignment horizontal="left" wrapText="1"/>
    </xf>
    <xf numFmtId="0" fontId="3" fillId="2" borderId="1" xfId="0" applyFont="1" applyFill="1" applyBorder="1" applyAlignment="1">
      <alignment wrapText="1"/>
    </xf>
    <xf numFmtId="0" fontId="3" fillId="2" borderId="1" xfId="0" applyFont="1" applyFill="1" applyBorder="1" applyAlignment="1">
      <alignment horizontal="left" wrapText="1"/>
    </xf>
    <xf numFmtId="0" fontId="2" fillId="0" borderId="0" xfId="0" applyFont="1" applyAlignment="1">
      <alignment wrapText="1"/>
    </xf>
    <xf numFmtId="0" fontId="2" fillId="0" borderId="0" xfId="0" applyFont="1" applyAlignment="1">
      <alignment horizontal="left" wrapText="1"/>
    </xf>
    <xf numFmtId="0" fontId="2" fillId="2" borderId="4" xfId="0" applyFont="1" applyFill="1" applyBorder="1" applyAlignment="1">
      <alignment horizontal="left"/>
    </xf>
    <xf numFmtId="0" fontId="2" fillId="0" borderId="1" xfId="0" applyFont="1" applyBorder="1" applyAlignment="1">
      <alignment horizontal="right" wrapText="1"/>
    </xf>
    <xf numFmtId="0" fontId="3" fillId="2" borderId="1" xfId="0" applyFont="1" applyFill="1" applyBorder="1" applyAlignment="1">
      <alignment horizontal="right" wrapText="1"/>
    </xf>
    <xf numFmtId="0" fontId="3" fillId="2" borderId="4" xfId="0" applyFont="1" applyFill="1" applyBorder="1" applyAlignment="1">
      <alignment horizontal="left"/>
    </xf>
    <xf numFmtId="0" fontId="3" fillId="0" borderId="1" xfId="0" applyFont="1" applyBorder="1" applyAlignment="1">
      <alignment wrapText="1"/>
    </xf>
    <xf numFmtId="0" fontId="3" fillId="0" borderId="1" xfId="0" applyFont="1" applyBorder="1" applyAlignment="1">
      <alignment horizontal="left" wrapText="1"/>
    </xf>
    <xf numFmtId="0" fontId="2" fillId="0" borderId="1" xfId="0" applyFont="1" applyBorder="1" applyAlignment="1">
      <alignment horizontal="left"/>
    </xf>
    <xf numFmtId="0" fontId="2" fillId="3" borderId="0" xfId="0" applyFont="1" applyFill="1"/>
    <xf numFmtId="0" fontId="2" fillId="0" borderId="0" xfId="0" applyFont="1" applyAlignment="1">
      <alignment horizontal="right" wrapText="1"/>
    </xf>
    <xf numFmtId="0" fontId="2" fillId="2" borderId="2" xfId="0" applyFont="1" applyFill="1" applyBorder="1" applyAlignment="1">
      <alignment horizontal="right"/>
    </xf>
    <xf numFmtId="0" fontId="3" fillId="2" borderId="2" xfId="0" applyFont="1" applyFill="1" applyBorder="1" applyAlignment="1">
      <alignment horizontal="right"/>
    </xf>
    <xf numFmtId="0" fontId="3" fillId="0" borderId="1" xfId="0" applyFont="1" applyBorder="1" applyAlignment="1">
      <alignment horizontal="right" wrapText="1"/>
    </xf>
    <xf numFmtId="0" fontId="3" fillId="2" borderId="2" xfId="0" applyFont="1" applyFill="1" applyBorder="1" applyAlignment="1">
      <alignment horizontal="left"/>
    </xf>
    <xf numFmtId="10" fontId="2" fillId="0" borderId="1" xfId="2" applyNumberFormat="1" applyFont="1" applyBorder="1" applyAlignment="1">
      <alignment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3" borderId="0" xfId="0" applyFont="1" applyFill="1" applyAlignment="1">
      <alignment horizontal="left"/>
    </xf>
    <xf numFmtId="0" fontId="1" fillId="2" borderId="1" xfId="0" applyFont="1" applyFill="1" applyBorder="1" applyAlignment="1">
      <alignment horizontal="center" wrapText="1"/>
    </xf>
    <xf numFmtId="3" fontId="2" fillId="0" borderId="0" xfId="0" applyNumberFormat="1" applyFont="1"/>
    <xf numFmtId="3" fontId="2" fillId="3" borderId="0" xfId="0" applyNumberFormat="1" applyFont="1" applyFill="1"/>
    <xf numFmtId="3" fontId="2" fillId="2" borderId="1" xfId="0" applyNumberFormat="1" applyFont="1" applyFill="1" applyBorder="1" applyAlignment="1">
      <alignment vertical="top" wrapText="1"/>
    </xf>
    <xf numFmtId="3" fontId="2" fillId="0" borderId="1" xfId="1" applyNumberFormat="1" applyFont="1" applyBorder="1" applyAlignment="1">
      <alignment wrapText="1"/>
    </xf>
    <xf numFmtId="3" fontId="3" fillId="2" borderId="1" xfId="1" applyNumberFormat="1" applyFont="1" applyFill="1" applyBorder="1" applyAlignment="1">
      <alignment wrapText="1"/>
    </xf>
    <xf numFmtId="3" fontId="2" fillId="0" borderId="0" xfId="1" applyNumberFormat="1" applyFont="1" applyAlignment="1">
      <alignment wrapText="1"/>
    </xf>
    <xf numFmtId="3" fontId="2" fillId="2" borderId="4" xfId="1" applyNumberFormat="1" applyFont="1" applyFill="1" applyBorder="1"/>
    <xf numFmtId="3" fontId="3" fillId="2" borderId="4" xfId="1" applyNumberFormat="1" applyFont="1" applyFill="1" applyBorder="1"/>
    <xf numFmtId="3" fontId="3" fillId="0" borderId="1" xfId="1" applyNumberFormat="1" applyFont="1" applyBorder="1" applyAlignment="1">
      <alignment wrapText="1"/>
    </xf>
    <xf numFmtId="3" fontId="2" fillId="0" borderId="1" xfId="1" applyNumberFormat="1" applyFont="1" applyBorder="1"/>
    <xf numFmtId="3" fontId="2" fillId="0" borderId="1" xfId="0" applyNumberFormat="1" applyFont="1" applyBorder="1" applyAlignment="1">
      <alignment wrapText="1"/>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sk/Rapporter/M&#229;nedsrapportering/2016/Kapitalrisiko/4kv_15/4%20kv%2015%20Oppdatert/Oppdatert%20Finanstilsyn%20KONSERN%20%2031.12.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dex"/>
      <sheetName val="Valg"/>
      <sheetName val="C 01.00"/>
      <sheetName val="C 02.00"/>
      <sheetName val="C 03.00"/>
      <sheetName val="C 04.00"/>
      <sheetName val="C 05.01"/>
      <sheetName val="C 05.02"/>
      <sheetName val="C 06.02"/>
      <sheetName val="C 07.00 (001)"/>
      <sheetName val="C 07.00 (mal)"/>
      <sheetName val="C 07.00 (002)"/>
      <sheetName val="C 07.00 (003)"/>
      <sheetName val="C 07.00 (005)"/>
      <sheetName val="C 07.00 (007)"/>
      <sheetName val="C 07.00 (008)"/>
      <sheetName val="C 07.00 (009)"/>
      <sheetName val="C 07.00 (010)"/>
      <sheetName val="C 07.00 (011)"/>
      <sheetName val="C 07.00 (013)"/>
      <sheetName val="C 07.00 (015)"/>
      <sheetName val="C 07.00 (016)"/>
      <sheetName val="C 07.00 (017)"/>
      <sheetName val="C 09.03"/>
      <sheetName val="C 09.01 (mal)"/>
      <sheetName val="C 11.00"/>
      <sheetName val="C 12.00"/>
      <sheetName val="C 14.00"/>
      <sheetName val="C 16.00"/>
      <sheetName val="C 17.00"/>
      <sheetName val="C 18.00 (001)"/>
      <sheetName val="C 18.00 (mal)"/>
      <sheetName val="C 19.00"/>
      <sheetName val="C 20.00"/>
      <sheetName val="C 21.00 (001)"/>
      <sheetName val="C 21.00 (mal)"/>
      <sheetName val="C 22.00"/>
      <sheetName val="C 23.00"/>
      <sheetName val="C 24.00"/>
      <sheetName val="C 25.00"/>
    </sheetNames>
    <sheetDataSet>
      <sheetData sheetId="0" refreshError="1"/>
      <sheetData sheetId="1" refreshError="1"/>
      <sheetData sheetId="2" refreshError="1"/>
      <sheetData sheetId="3">
        <row r="9">
          <cell r="E9">
            <v>710581.1</v>
          </cell>
        </row>
        <row r="12">
          <cell r="E12">
            <v>168231.742</v>
          </cell>
        </row>
        <row r="13">
          <cell r="E13">
            <v>-3815</v>
          </cell>
        </row>
        <row r="19">
          <cell r="E19">
            <v>1225595.24</v>
          </cell>
        </row>
        <row r="20">
          <cell r="E20">
            <v>-74442</v>
          </cell>
        </row>
        <row r="23">
          <cell r="E23">
            <v>39290.339999999997</v>
          </cell>
        </row>
        <row r="24">
          <cell r="E24">
            <v>8302.91</v>
          </cell>
        </row>
        <row r="27">
          <cell r="E27">
            <v>8081.67</v>
          </cell>
        </row>
        <row r="35">
          <cell r="E35">
            <v>0</v>
          </cell>
        </row>
        <row r="39">
          <cell r="E39">
            <v>-66110.63</v>
          </cell>
        </row>
        <row r="44">
          <cell r="E44">
            <v>0</v>
          </cell>
        </row>
        <row r="55">
          <cell r="E55">
            <v>-88348</v>
          </cell>
        </row>
        <row r="56">
          <cell r="E56">
            <v>-64484</v>
          </cell>
        </row>
        <row r="59">
          <cell r="E59">
            <v>53009</v>
          </cell>
        </row>
        <row r="64">
          <cell r="E64">
            <v>300000</v>
          </cell>
        </row>
        <row r="73">
          <cell r="E73">
            <v>0</v>
          </cell>
        </row>
        <row r="76">
          <cell r="E76">
            <v>-26504</v>
          </cell>
        </row>
        <row r="85">
          <cell r="E85">
            <v>350000</v>
          </cell>
        </row>
        <row r="87">
          <cell r="E87">
            <v>-785.48699999999997</v>
          </cell>
        </row>
        <row r="88">
          <cell r="E88">
            <v>0</v>
          </cell>
        </row>
        <row r="93">
          <cell r="E93">
            <v>0</v>
          </cell>
        </row>
        <row r="94">
          <cell r="E94">
            <v>0</v>
          </cell>
        </row>
        <row r="99">
          <cell r="E99">
            <v>-29001</v>
          </cell>
        </row>
      </sheetData>
      <sheetData sheetId="4">
        <row r="6">
          <cell r="E6">
            <v>15817677.097714171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9"/>
  <sheetViews>
    <sheetView topLeftCell="A22" workbookViewId="0">
      <selection activeCell="B9" sqref="B9:C49"/>
    </sheetView>
  </sheetViews>
  <sheetFormatPr baseColWidth="10" defaultRowHeight="12.75" x14ac:dyDescent="0.2"/>
  <cols>
    <col min="3" max="3" width="88.28515625" customWidth="1"/>
  </cols>
  <sheetData>
    <row r="2" spans="2:3" x14ac:dyDescent="0.2">
      <c r="B2" s="5" t="s">
        <v>357</v>
      </c>
    </row>
    <row r="4" spans="2:3" x14ac:dyDescent="0.2">
      <c r="B4" t="s">
        <v>358</v>
      </c>
    </row>
    <row r="5" spans="2:3" x14ac:dyDescent="0.2">
      <c r="B5" t="s">
        <v>359</v>
      </c>
    </row>
    <row r="6" spans="2:3" x14ac:dyDescent="0.2">
      <c r="B6" t="s">
        <v>360</v>
      </c>
    </row>
    <row r="9" spans="2:3" x14ac:dyDescent="0.2">
      <c r="B9" s="6" t="s">
        <v>351</v>
      </c>
      <c r="C9" s="7"/>
    </row>
    <row r="10" spans="2:3" x14ac:dyDescent="0.2">
      <c r="B10" s="2">
        <v>1</v>
      </c>
      <c r="C10" s="3" t="s">
        <v>314</v>
      </c>
    </row>
    <row r="11" spans="2:3" ht="25.5" x14ac:dyDescent="0.2">
      <c r="B11" s="2">
        <v>2</v>
      </c>
      <c r="C11" s="3" t="s">
        <v>315</v>
      </c>
    </row>
    <row r="12" spans="2:3" x14ac:dyDescent="0.2">
      <c r="B12" s="2">
        <v>3</v>
      </c>
      <c r="C12" s="3" t="s">
        <v>316</v>
      </c>
    </row>
    <row r="13" spans="2:3" ht="51" x14ac:dyDescent="0.2">
      <c r="B13" s="2">
        <v>4</v>
      </c>
      <c r="C13" s="3" t="s">
        <v>317</v>
      </c>
    </row>
    <row r="14" spans="2:3" ht="38.25" x14ac:dyDescent="0.2">
      <c r="B14" s="2">
        <v>5</v>
      </c>
      <c r="C14" s="3" t="s">
        <v>318</v>
      </c>
    </row>
    <row r="15" spans="2:3" ht="25.5" x14ac:dyDescent="0.2">
      <c r="B15" s="2">
        <v>6</v>
      </c>
      <c r="C15" s="3" t="s">
        <v>352</v>
      </c>
    </row>
    <row r="16" spans="2:3" ht="51" x14ac:dyDescent="0.2">
      <c r="B16" s="2">
        <v>7</v>
      </c>
      <c r="C16" s="3" t="s">
        <v>319</v>
      </c>
    </row>
    <row r="17" spans="2:3" ht="38.25" x14ac:dyDescent="0.2">
      <c r="B17" s="2">
        <v>8</v>
      </c>
      <c r="C17" s="3" t="s">
        <v>320</v>
      </c>
    </row>
    <row r="18" spans="2:3" x14ac:dyDescent="0.2">
      <c r="B18" s="2">
        <v>9</v>
      </c>
      <c r="C18" s="3" t="s">
        <v>321</v>
      </c>
    </row>
    <row r="19" spans="2:3" x14ac:dyDescent="0.2">
      <c r="B19" s="2" t="s">
        <v>322</v>
      </c>
      <c r="C19" s="3" t="s">
        <v>323</v>
      </c>
    </row>
    <row r="20" spans="2:3" x14ac:dyDescent="0.2">
      <c r="B20" s="2" t="s">
        <v>324</v>
      </c>
      <c r="C20" s="3" t="s">
        <v>325</v>
      </c>
    </row>
    <row r="21" spans="2:3" ht="25.5" x14ac:dyDescent="0.2">
      <c r="B21" s="2">
        <v>10</v>
      </c>
      <c r="C21" s="3" t="s">
        <v>326</v>
      </c>
    </row>
    <row r="22" spans="2:3" x14ac:dyDescent="0.2">
      <c r="B22" s="2">
        <v>11</v>
      </c>
      <c r="C22" s="3" t="s">
        <v>327</v>
      </c>
    </row>
    <row r="23" spans="2:3" ht="25.5" x14ac:dyDescent="0.2">
      <c r="B23" s="2">
        <v>12</v>
      </c>
      <c r="C23" s="3" t="s">
        <v>328</v>
      </c>
    </row>
    <row r="24" spans="2:3" ht="25.5" x14ac:dyDescent="0.2">
      <c r="B24" s="2">
        <v>13</v>
      </c>
      <c r="C24" s="3" t="s">
        <v>329</v>
      </c>
    </row>
    <row r="25" spans="2:3" ht="25.5" x14ac:dyDescent="0.2">
      <c r="B25" s="2">
        <v>14</v>
      </c>
      <c r="C25" s="3" t="s">
        <v>330</v>
      </c>
    </row>
    <row r="26" spans="2:3" ht="38.25" x14ac:dyDescent="0.2">
      <c r="B26" s="2">
        <v>15</v>
      </c>
      <c r="C26" s="3" t="s">
        <v>331</v>
      </c>
    </row>
    <row r="27" spans="2:3" x14ac:dyDescent="0.2">
      <c r="B27" s="2">
        <v>16</v>
      </c>
      <c r="C27" s="3" t="s">
        <v>332</v>
      </c>
    </row>
    <row r="28" spans="2:3" ht="38.25" x14ac:dyDescent="0.2">
      <c r="B28" s="2">
        <v>17</v>
      </c>
      <c r="C28" s="3" t="s">
        <v>333</v>
      </c>
    </row>
    <row r="29" spans="2:3" x14ac:dyDescent="0.2">
      <c r="B29" s="2">
        <v>18</v>
      </c>
      <c r="C29" s="3" t="s">
        <v>334</v>
      </c>
    </row>
    <row r="30" spans="2:3" ht="38.25" x14ac:dyDescent="0.2">
      <c r="B30" s="2">
        <v>19</v>
      </c>
      <c r="C30" s="3" t="s">
        <v>335</v>
      </c>
    </row>
    <row r="31" spans="2:3" ht="102" x14ac:dyDescent="0.2">
      <c r="B31" s="2" t="s">
        <v>22</v>
      </c>
      <c r="C31" s="3" t="s">
        <v>353</v>
      </c>
    </row>
    <row r="32" spans="2:3" ht="25.5" x14ac:dyDescent="0.2">
      <c r="B32" s="2" t="s">
        <v>23</v>
      </c>
      <c r="C32" s="3" t="s">
        <v>336</v>
      </c>
    </row>
    <row r="33" spans="2:3" ht="25.5" x14ac:dyDescent="0.2">
      <c r="B33" s="2">
        <v>21</v>
      </c>
      <c r="C33" s="3" t="s">
        <v>354</v>
      </c>
    </row>
    <row r="34" spans="2:3" x14ac:dyDescent="0.2">
      <c r="B34" s="2">
        <v>22</v>
      </c>
      <c r="C34" s="3" t="s">
        <v>355</v>
      </c>
    </row>
    <row r="35" spans="2:3" x14ac:dyDescent="0.2">
      <c r="B35" s="2">
        <v>23</v>
      </c>
      <c r="C35" s="3" t="s">
        <v>356</v>
      </c>
    </row>
    <row r="36" spans="2:3" ht="38.25" x14ac:dyDescent="0.2">
      <c r="B36" s="2">
        <v>24</v>
      </c>
      <c r="C36" s="3" t="s">
        <v>337</v>
      </c>
    </row>
    <row r="37" spans="2:3" ht="25.5" x14ac:dyDescent="0.2">
      <c r="B37" s="2">
        <v>25</v>
      </c>
      <c r="C37" s="3" t="s">
        <v>338</v>
      </c>
    </row>
    <row r="38" spans="2:3" x14ac:dyDescent="0.2">
      <c r="B38" s="2">
        <v>26</v>
      </c>
      <c r="C38" s="3" t="s">
        <v>339</v>
      </c>
    </row>
    <row r="39" spans="2:3" ht="38.25" x14ac:dyDescent="0.2">
      <c r="B39" s="2">
        <v>27</v>
      </c>
      <c r="C39" s="3" t="s">
        <v>340</v>
      </c>
    </row>
    <row r="40" spans="2:3" ht="25.5" x14ac:dyDescent="0.2">
      <c r="B40" s="2">
        <v>28</v>
      </c>
      <c r="C40" s="3" t="s">
        <v>341</v>
      </c>
    </row>
    <row r="41" spans="2:3" x14ac:dyDescent="0.2">
      <c r="B41" s="2">
        <v>29</v>
      </c>
      <c r="C41" s="3" t="s">
        <v>342</v>
      </c>
    </row>
    <row r="42" spans="2:3" x14ac:dyDescent="0.2">
      <c r="B42" s="2">
        <v>30</v>
      </c>
      <c r="C42" s="3" t="s">
        <v>343</v>
      </c>
    </row>
    <row r="43" spans="2:3" ht="38.25" x14ac:dyDescent="0.2">
      <c r="B43" s="2">
        <v>31</v>
      </c>
      <c r="C43" s="3" t="s">
        <v>344</v>
      </c>
    </row>
    <row r="44" spans="2:3" ht="38.25" x14ac:dyDescent="0.2">
      <c r="B44" s="2">
        <v>32</v>
      </c>
      <c r="C44" s="3" t="s">
        <v>345</v>
      </c>
    </row>
    <row r="45" spans="2:3" ht="25.5" x14ac:dyDescent="0.2">
      <c r="B45" s="2">
        <v>33</v>
      </c>
      <c r="C45" s="3" t="s">
        <v>346</v>
      </c>
    </row>
    <row r="46" spans="2:3" x14ac:dyDescent="0.2">
      <c r="B46" s="2">
        <v>34</v>
      </c>
      <c r="C46" s="3" t="s">
        <v>347</v>
      </c>
    </row>
    <row r="47" spans="2:3" ht="25.5" x14ac:dyDescent="0.2">
      <c r="B47" s="2">
        <v>35</v>
      </c>
      <c r="C47" s="3" t="s">
        <v>348</v>
      </c>
    </row>
    <row r="48" spans="2:3" x14ac:dyDescent="0.2">
      <c r="B48" s="2">
        <v>36</v>
      </c>
      <c r="C48" s="3" t="s">
        <v>349</v>
      </c>
    </row>
    <row r="49" spans="2:3" ht="25.5" x14ac:dyDescent="0.2">
      <c r="B49" s="2">
        <v>37</v>
      </c>
      <c r="C49" s="3" t="s">
        <v>350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abSelected="1" topLeftCell="A136" zoomScaleNormal="100" workbookViewId="0">
      <selection activeCell="I141" sqref="I141"/>
    </sheetView>
  </sheetViews>
  <sheetFormatPr baseColWidth="10" defaultRowHeight="12" x14ac:dyDescent="0.2"/>
  <cols>
    <col min="1" max="2" width="11.42578125" style="10"/>
    <col min="3" max="3" width="65.5703125" style="10" customWidth="1"/>
    <col min="4" max="4" width="15.28515625" style="42" customWidth="1"/>
    <col min="5" max="5" width="22.28515625" style="17" customWidth="1"/>
    <col min="6" max="6" width="14" style="10" customWidth="1"/>
    <col min="7" max="16384" width="11.42578125" style="10"/>
  </cols>
  <sheetData>
    <row r="1" spans="1:7" x14ac:dyDescent="0.2">
      <c r="A1" s="31"/>
      <c r="B1" s="31"/>
      <c r="C1" s="31"/>
      <c r="D1" s="43"/>
      <c r="E1" s="40"/>
      <c r="F1" s="31"/>
      <c r="G1" s="31"/>
    </row>
    <row r="2" spans="1:7" ht="48" customHeight="1" x14ac:dyDescent="0.2">
      <c r="A2" s="31"/>
      <c r="B2" s="18"/>
      <c r="C2" s="12" t="s">
        <v>119</v>
      </c>
      <c r="D2" s="44" t="s">
        <v>136</v>
      </c>
      <c r="E2" s="39" t="s">
        <v>135</v>
      </c>
      <c r="F2" s="38" t="s">
        <v>137</v>
      </c>
      <c r="G2" s="31"/>
    </row>
    <row r="3" spans="1:7" x14ac:dyDescent="0.2">
      <c r="A3" s="31"/>
      <c r="B3" s="25">
        <v>1</v>
      </c>
      <c r="C3" s="14" t="s">
        <v>120</v>
      </c>
      <c r="D3" s="45"/>
      <c r="E3" s="19" t="s">
        <v>121</v>
      </c>
      <c r="F3" s="14"/>
      <c r="G3" s="31"/>
    </row>
    <row r="4" spans="1:7" x14ac:dyDescent="0.2">
      <c r="A4" s="31"/>
      <c r="B4" s="25"/>
      <c r="C4" s="14" t="s">
        <v>364</v>
      </c>
      <c r="D4" s="45">
        <f>'[1]C 01.00'!$E$9</f>
        <v>710581.1</v>
      </c>
      <c r="E4" s="19"/>
      <c r="F4" s="14"/>
      <c r="G4" s="31"/>
    </row>
    <row r="5" spans="1:7" x14ac:dyDescent="0.2">
      <c r="A5" s="31"/>
      <c r="B5" s="25"/>
      <c r="C5" s="14" t="s">
        <v>362</v>
      </c>
      <c r="D5" s="45">
        <f>'[1]C 01.00'!$E$12</f>
        <v>168231.742</v>
      </c>
      <c r="E5" s="19"/>
      <c r="F5" s="14"/>
      <c r="G5" s="31"/>
    </row>
    <row r="6" spans="1:7" x14ac:dyDescent="0.2">
      <c r="A6" s="31"/>
      <c r="B6" s="25"/>
      <c r="C6" s="14" t="s">
        <v>363</v>
      </c>
      <c r="D6" s="45"/>
      <c r="E6" s="19"/>
      <c r="F6" s="14"/>
      <c r="G6" s="31"/>
    </row>
    <row r="7" spans="1:7" x14ac:dyDescent="0.2">
      <c r="A7" s="31"/>
      <c r="B7" s="25">
        <v>2</v>
      </c>
      <c r="C7" s="14" t="s">
        <v>122</v>
      </c>
      <c r="D7" s="45">
        <f>'[1]C 01.00'!$E$19+'[1]C 01.00'!$E$20</f>
        <v>1151153.24</v>
      </c>
      <c r="E7" s="19" t="s">
        <v>123</v>
      </c>
      <c r="F7" s="14"/>
      <c r="G7" s="31"/>
    </row>
    <row r="8" spans="1:7" x14ac:dyDescent="0.2">
      <c r="A8" s="31"/>
      <c r="B8" s="25">
        <v>3</v>
      </c>
      <c r="C8" s="14" t="s">
        <v>124</v>
      </c>
      <c r="D8" s="45">
        <f>'[1]C 01.00'!$E$23+'[1]C 01.00'!$E$24</f>
        <v>47593.25</v>
      </c>
      <c r="E8" s="19" t="s">
        <v>125</v>
      </c>
      <c r="F8" s="14"/>
      <c r="G8" s="31"/>
    </row>
    <row r="9" spans="1:7" x14ac:dyDescent="0.2">
      <c r="A9" s="31"/>
      <c r="B9" s="25" t="s">
        <v>4</v>
      </c>
      <c r="C9" s="14" t="s">
        <v>126</v>
      </c>
      <c r="D9" s="45"/>
      <c r="E9" s="19" t="s">
        <v>127</v>
      </c>
      <c r="F9" s="14"/>
      <c r="G9" s="31"/>
    </row>
    <row r="10" spans="1:7" x14ac:dyDescent="0.2">
      <c r="A10" s="31"/>
      <c r="B10" s="25">
        <v>4</v>
      </c>
      <c r="C10" s="14" t="s">
        <v>128</v>
      </c>
      <c r="D10" s="45"/>
      <c r="E10" s="19"/>
      <c r="F10" s="14"/>
      <c r="G10" s="31"/>
    </row>
    <row r="11" spans="1:7" x14ac:dyDescent="0.2">
      <c r="A11" s="31"/>
      <c r="B11" s="25"/>
      <c r="C11" s="14" t="s">
        <v>129</v>
      </c>
      <c r="D11" s="45"/>
      <c r="E11" s="19"/>
      <c r="F11" s="14"/>
      <c r="G11" s="31"/>
    </row>
    <row r="12" spans="1:7" x14ac:dyDescent="0.2">
      <c r="A12" s="31"/>
      <c r="B12" s="25">
        <v>5</v>
      </c>
      <c r="C12" s="14" t="s">
        <v>130</v>
      </c>
      <c r="D12" s="45">
        <f>'[1]C 01.00'!$E$27</f>
        <v>8081.67</v>
      </c>
      <c r="E12" s="19">
        <v>84</v>
      </c>
      <c r="F12" s="14"/>
      <c r="G12" s="31"/>
    </row>
    <row r="13" spans="1:7" x14ac:dyDescent="0.2">
      <c r="A13" s="31"/>
      <c r="B13" s="25" t="s">
        <v>7</v>
      </c>
      <c r="C13" s="14" t="s">
        <v>131</v>
      </c>
      <c r="D13" s="45"/>
      <c r="E13" s="19" t="s">
        <v>132</v>
      </c>
      <c r="F13" s="14"/>
      <c r="G13" s="31"/>
    </row>
    <row r="14" spans="1:7" x14ac:dyDescent="0.2">
      <c r="A14" s="31"/>
      <c r="B14" s="26">
        <v>6</v>
      </c>
      <c r="C14" s="20" t="s">
        <v>133</v>
      </c>
      <c r="D14" s="46">
        <f>SUM(D3:D13)</f>
        <v>2085641.0019999999</v>
      </c>
      <c r="E14" s="21" t="s">
        <v>134</v>
      </c>
      <c r="F14" s="20"/>
      <c r="G14" s="31"/>
    </row>
    <row r="15" spans="1:7" x14ac:dyDescent="0.2">
      <c r="A15" s="31"/>
      <c r="B15" s="32"/>
      <c r="C15" s="22"/>
      <c r="D15" s="47"/>
      <c r="E15" s="23"/>
      <c r="F15" s="22"/>
      <c r="G15" s="31"/>
    </row>
    <row r="16" spans="1:7" x14ac:dyDescent="0.2">
      <c r="A16" s="31"/>
      <c r="B16" s="33"/>
      <c r="C16" s="27" t="s">
        <v>138</v>
      </c>
      <c r="D16" s="48"/>
      <c r="E16" s="24"/>
      <c r="F16" s="11"/>
      <c r="G16" s="31"/>
    </row>
    <row r="17" spans="1:7" x14ac:dyDescent="0.2">
      <c r="A17" s="31"/>
      <c r="B17" s="25">
        <v>7</v>
      </c>
      <c r="C17" s="19" t="s">
        <v>139</v>
      </c>
      <c r="D17" s="45">
        <f>'[1]C 01.00'!$E$34</f>
        <v>0</v>
      </c>
      <c r="E17" s="19" t="s">
        <v>156</v>
      </c>
      <c r="F17" s="14"/>
      <c r="G17" s="31"/>
    </row>
    <row r="18" spans="1:7" x14ac:dyDescent="0.2">
      <c r="A18" s="31"/>
      <c r="B18" s="25">
        <v>8</v>
      </c>
      <c r="C18" s="19" t="s">
        <v>140</v>
      </c>
      <c r="D18" s="45">
        <f>'[1]C 01.00'!$E$35+'[1]C 01.00'!$E$39</f>
        <v>-66110.63</v>
      </c>
      <c r="E18" s="19" t="s">
        <v>141</v>
      </c>
      <c r="F18" s="14"/>
      <c r="G18" s="31"/>
    </row>
    <row r="19" spans="1:7" x14ac:dyDescent="0.2">
      <c r="A19" s="31"/>
      <c r="B19" s="25">
        <v>9</v>
      </c>
      <c r="C19" s="19" t="s">
        <v>142</v>
      </c>
      <c r="D19" s="45"/>
      <c r="E19" s="19"/>
      <c r="F19" s="14"/>
      <c r="G19" s="31"/>
    </row>
    <row r="20" spans="1:7" ht="24" x14ac:dyDescent="0.2">
      <c r="A20" s="31"/>
      <c r="B20" s="25">
        <v>10</v>
      </c>
      <c r="C20" s="19" t="s">
        <v>143</v>
      </c>
      <c r="D20" s="45">
        <f>'[1]C 01.00'!$E$42</f>
        <v>0</v>
      </c>
      <c r="E20" s="19" t="s">
        <v>144</v>
      </c>
      <c r="F20" s="14"/>
      <c r="G20" s="31"/>
    </row>
    <row r="21" spans="1:7" x14ac:dyDescent="0.2">
      <c r="A21" s="31"/>
      <c r="B21" s="25">
        <v>11</v>
      </c>
      <c r="C21" s="19" t="s">
        <v>145</v>
      </c>
      <c r="D21" s="45">
        <f>'[1]C 01.00'!$E$31</f>
        <v>0</v>
      </c>
      <c r="E21" s="19" t="s">
        <v>146</v>
      </c>
      <c r="F21" s="14"/>
      <c r="G21" s="31"/>
    </row>
    <row r="22" spans="1:7" ht="24" x14ac:dyDescent="0.2">
      <c r="A22" s="31"/>
      <c r="B22" s="25">
        <v>12</v>
      </c>
      <c r="C22" s="19" t="s">
        <v>147</v>
      </c>
      <c r="D22" s="45">
        <f>'[1]C 01.00'!$E$43</f>
        <v>0</v>
      </c>
      <c r="E22" s="19" t="s">
        <v>148</v>
      </c>
      <c r="F22" s="14"/>
      <c r="G22" s="31"/>
    </row>
    <row r="23" spans="1:7" ht="24" x14ac:dyDescent="0.2">
      <c r="A23" s="31"/>
      <c r="B23" s="25">
        <v>13</v>
      </c>
      <c r="C23" s="19" t="s">
        <v>149</v>
      </c>
      <c r="D23" s="45"/>
      <c r="E23" s="19" t="s">
        <v>150</v>
      </c>
      <c r="F23" s="14"/>
      <c r="G23" s="31"/>
    </row>
    <row r="24" spans="1:7" ht="24" x14ac:dyDescent="0.2">
      <c r="A24" s="31"/>
      <c r="B24" s="25">
        <v>14</v>
      </c>
      <c r="C24" s="19" t="s">
        <v>151</v>
      </c>
      <c r="D24" s="45">
        <f>'[1]C 01.00'!$E$32+'[1]C 01.00'!$E$33</f>
        <v>0</v>
      </c>
      <c r="E24" s="19" t="s">
        <v>152</v>
      </c>
      <c r="F24" s="14"/>
      <c r="G24" s="31"/>
    </row>
    <row r="25" spans="1:7" x14ac:dyDescent="0.2">
      <c r="A25" s="31"/>
      <c r="B25" s="25">
        <v>15</v>
      </c>
      <c r="C25" s="19" t="s">
        <v>153</v>
      </c>
      <c r="D25" s="45">
        <f>'[1]C 01.00'!$E$44</f>
        <v>0</v>
      </c>
      <c r="E25" s="19" t="s">
        <v>154</v>
      </c>
      <c r="F25" s="14"/>
      <c r="G25" s="31"/>
    </row>
    <row r="26" spans="1:7" ht="24" x14ac:dyDescent="0.2">
      <c r="A26" s="31"/>
      <c r="B26" s="25">
        <v>16</v>
      </c>
      <c r="C26" s="19" t="s">
        <v>157</v>
      </c>
      <c r="D26" s="45">
        <f>'[1]C 01.00'!$E$13+'[1]C 01.00'!$E$17</f>
        <v>-3815</v>
      </c>
      <c r="E26" s="19" t="s">
        <v>155</v>
      </c>
      <c r="F26" s="14"/>
      <c r="G26" s="31"/>
    </row>
    <row r="27" spans="1:7" ht="24" x14ac:dyDescent="0.2">
      <c r="A27" s="31"/>
      <c r="B27" s="25">
        <v>17</v>
      </c>
      <c r="C27" s="19" t="s">
        <v>158</v>
      </c>
      <c r="D27" s="45">
        <f>'[1]C 01.00'!$E$48</f>
        <v>0</v>
      </c>
      <c r="E27" s="19" t="s">
        <v>159</v>
      </c>
      <c r="F27" s="14"/>
      <c r="G27" s="31"/>
    </row>
    <row r="28" spans="1:7" ht="48" x14ac:dyDescent="0.2">
      <c r="A28" s="31"/>
      <c r="B28" s="25">
        <v>18</v>
      </c>
      <c r="C28" s="19" t="s">
        <v>160</v>
      </c>
      <c r="D28" s="45">
        <f>'[1]C 01.00'!$E$55+'[1]C 01.00'!$E$59</f>
        <v>-35339</v>
      </c>
      <c r="E28" s="19" t="s">
        <v>161</v>
      </c>
      <c r="F28" s="52">
        <f>'[1]C 01.00'!$E$59</f>
        <v>53009</v>
      </c>
      <c r="G28" s="31"/>
    </row>
    <row r="29" spans="1:7" ht="48" x14ac:dyDescent="0.2">
      <c r="A29" s="31"/>
      <c r="B29" s="25">
        <v>19</v>
      </c>
      <c r="C29" s="19" t="s">
        <v>162</v>
      </c>
      <c r="D29" s="45">
        <f>'[1]C 01.00'!$E$57</f>
        <v>0</v>
      </c>
      <c r="E29" s="19" t="s">
        <v>163</v>
      </c>
      <c r="F29" s="14"/>
      <c r="G29" s="31"/>
    </row>
    <row r="30" spans="1:7" x14ac:dyDescent="0.2">
      <c r="A30" s="31"/>
      <c r="B30" s="25">
        <v>20</v>
      </c>
      <c r="C30" s="19" t="s">
        <v>142</v>
      </c>
      <c r="D30" s="45"/>
      <c r="E30" s="19"/>
      <c r="F30" s="14"/>
      <c r="G30" s="31"/>
    </row>
    <row r="31" spans="1:7" x14ac:dyDescent="0.2">
      <c r="A31" s="31"/>
      <c r="B31" s="25" t="s">
        <v>22</v>
      </c>
      <c r="C31" s="19" t="s">
        <v>164</v>
      </c>
      <c r="D31" s="45">
        <f>'[1]C 01.00'!$E$50+'[1]C 01.00'!$E$51+'[1]C 01.00'!$E$52+'[1]C 01.00'!$E$53+'[1]C 01.00'!$E$54</f>
        <v>0</v>
      </c>
      <c r="E31" s="19" t="s">
        <v>165</v>
      </c>
      <c r="F31" s="14"/>
      <c r="G31" s="31"/>
    </row>
    <row r="32" spans="1:7" ht="24" x14ac:dyDescent="0.2">
      <c r="A32" s="31"/>
      <c r="B32" s="25" t="s">
        <v>23</v>
      </c>
      <c r="C32" s="19" t="s">
        <v>166</v>
      </c>
      <c r="D32" s="45"/>
      <c r="E32" s="19" t="s">
        <v>167</v>
      </c>
      <c r="F32" s="14"/>
      <c r="G32" s="31"/>
    </row>
    <row r="33" spans="1:7" ht="24" x14ac:dyDescent="0.2">
      <c r="A33" s="31"/>
      <c r="B33" s="25" t="s">
        <v>25</v>
      </c>
      <c r="C33" s="19" t="s">
        <v>168</v>
      </c>
      <c r="D33" s="45">
        <f>'[1]C 01.00'!$E$51</f>
        <v>0</v>
      </c>
      <c r="E33" s="19" t="s">
        <v>169</v>
      </c>
      <c r="F33" s="14"/>
      <c r="G33" s="31"/>
    </row>
    <row r="34" spans="1:7" ht="24" x14ac:dyDescent="0.2">
      <c r="A34" s="31"/>
      <c r="B34" s="25" t="s">
        <v>27</v>
      </c>
      <c r="C34" s="19" t="s">
        <v>170</v>
      </c>
      <c r="D34" s="45">
        <f>'[1]C 01.00'!$E$52</f>
        <v>0</v>
      </c>
      <c r="E34" s="19" t="s">
        <v>171</v>
      </c>
      <c r="F34" s="14"/>
      <c r="G34" s="31"/>
    </row>
    <row r="35" spans="1:7" ht="36" x14ac:dyDescent="0.2">
      <c r="A35" s="31"/>
      <c r="B35" s="25">
        <v>21</v>
      </c>
      <c r="C35" s="19" t="s">
        <v>172</v>
      </c>
      <c r="D35" s="45">
        <f>'[1]C 01.00'!$E$56</f>
        <v>-64484</v>
      </c>
      <c r="E35" s="19" t="s">
        <v>173</v>
      </c>
      <c r="F35" s="14"/>
      <c r="G35" s="31"/>
    </row>
    <row r="36" spans="1:7" x14ac:dyDescent="0.2">
      <c r="A36" s="31"/>
      <c r="B36" s="25">
        <v>22</v>
      </c>
      <c r="C36" s="19" t="s">
        <v>174</v>
      </c>
      <c r="D36" s="45">
        <f>'[1]C 01.00'!$E$58</f>
        <v>0</v>
      </c>
      <c r="E36" s="19" t="s">
        <v>175</v>
      </c>
      <c r="F36" s="14"/>
      <c r="G36" s="31"/>
    </row>
    <row r="37" spans="1:7" ht="36" x14ac:dyDescent="0.2">
      <c r="A37" s="31"/>
      <c r="B37" s="25">
        <v>23</v>
      </c>
      <c r="C37" s="19" t="s">
        <v>176</v>
      </c>
      <c r="D37" s="45">
        <v>0</v>
      </c>
      <c r="E37" s="19" t="s">
        <v>177</v>
      </c>
      <c r="F37" s="14"/>
      <c r="G37" s="31"/>
    </row>
    <row r="38" spans="1:7" x14ac:dyDescent="0.2">
      <c r="A38" s="31"/>
      <c r="B38" s="25">
        <v>24</v>
      </c>
      <c r="C38" s="19" t="s">
        <v>142</v>
      </c>
      <c r="D38" s="45"/>
      <c r="E38" s="19"/>
      <c r="F38" s="14"/>
      <c r="G38" s="31"/>
    </row>
    <row r="39" spans="1:7" ht="24" x14ac:dyDescent="0.2">
      <c r="A39" s="31"/>
      <c r="B39" s="25">
        <v>25</v>
      </c>
      <c r="C39" s="19" t="s">
        <v>178</v>
      </c>
      <c r="D39" s="45">
        <v>0</v>
      </c>
      <c r="E39" s="19" t="s">
        <v>173</v>
      </c>
      <c r="F39" s="14"/>
      <c r="G39" s="31"/>
    </row>
    <row r="40" spans="1:7" x14ac:dyDescent="0.2">
      <c r="A40" s="31"/>
      <c r="B40" s="25" t="s">
        <v>32</v>
      </c>
      <c r="C40" s="19" t="s">
        <v>179</v>
      </c>
      <c r="D40" s="45">
        <v>0</v>
      </c>
      <c r="E40" s="19" t="s">
        <v>180</v>
      </c>
      <c r="F40" s="14"/>
      <c r="G40" s="31"/>
    </row>
    <row r="41" spans="1:7" x14ac:dyDescent="0.2">
      <c r="A41" s="31"/>
      <c r="B41" s="25" t="s">
        <v>34</v>
      </c>
      <c r="C41" s="19" t="s">
        <v>181</v>
      </c>
      <c r="D41" s="45">
        <v>0</v>
      </c>
      <c r="E41" s="19" t="s">
        <v>182</v>
      </c>
      <c r="F41" s="14"/>
      <c r="G41" s="31"/>
    </row>
    <row r="42" spans="1:7" x14ac:dyDescent="0.2">
      <c r="A42" s="31"/>
      <c r="B42" s="25">
        <v>26</v>
      </c>
      <c r="C42" s="19" t="s">
        <v>183</v>
      </c>
      <c r="D42" s="45">
        <f>D41+D40</f>
        <v>0</v>
      </c>
      <c r="E42" s="19" t="s">
        <v>184</v>
      </c>
      <c r="F42" s="14"/>
      <c r="G42" s="31"/>
    </row>
    <row r="43" spans="1:7" ht="24" x14ac:dyDescent="0.2">
      <c r="A43" s="31"/>
      <c r="B43" s="25" t="s">
        <v>37</v>
      </c>
      <c r="C43" s="19" t="s">
        <v>185</v>
      </c>
      <c r="D43" s="45">
        <v>0</v>
      </c>
      <c r="E43" s="19"/>
      <c r="F43" s="14"/>
      <c r="G43" s="31"/>
    </row>
    <row r="44" spans="1:7" x14ac:dyDescent="0.2">
      <c r="A44" s="31"/>
      <c r="B44" s="25"/>
      <c r="C44" s="19" t="s">
        <v>186</v>
      </c>
      <c r="D44" s="45"/>
      <c r="E44" s="19"/>
      <c r="F44" s="14"/>
      <c r="G44" s="31"/>
    </row>
    <row r="45" spans="1:7" x14ac:dyDescent="0.2">
      <c r="A45" s="31"/>
      <c r="B45" s="25"/>
      <c r="C45" s="19" t="s">
        <v>187</v>
      </c>
      <c r="D45" s="45"/>
      <c r="E45" s="19"/>
      <c r="F45" s="14"/>
      <c r="G45" s="31"/>
    </row>
    <row r="46" spans="1:7" x14ac:dyDescent="0.2">
      <c r="A46" s="31"/>
      <c r="B46" s="25"/>
      <c r="C46" s="19" t="s">
        <v>188</v>
      </c>
      <c r="D46" s="45"/>
      <c r="E46" s="19">
        <v>468</v>
      </c>
      <c r="F46" s="14"/>
      <c r="G46" s="31"/>
    </row>
    <row r="47" spans="1:7" x14ac:dyDescent="0.2">
      <c r="A47" s="31"/>
      <c r="B47" s="25"/>
      <c r="C47" s="19" t="s">
        <v>189</v>
      </c>
      <c r="D47" s="45"/>
      <c r="E47" s="19">
        <v>468</v>
      </c>
      <c r="F47" s="14"/>
      <c r="G47" s="31"/>
    </row>
    <row r="48" spans="1:7" ht="24" x14ac:dyDescent="0.2">
      <c r="A48" s="31"/>
      <c r="B48" s="25" t="s">
        <v>39</v>
      </c>
      <c r="C48" s="19" t="s">
        <v>190</v>
      </c>
      <c r="D48" s="45"/>
      <c r="E48" s="19"/>
      <c r="F48" s="14"/>
      <c r="G48" s="31"/>
    </row>
    <row r="49" spans="1:7" x14ac:dyDescent="0.2">
      <c r="A49" s="31"/>
      <c r="B49" s="25"/>
      <c r="C49" s="19" t="s">
        <v>191</v>
      </c>
      <c r="D49" s="45"/>
      <c r="E49" s="19"/>
      <c r="F49" s="14"/>
      <c r="G49" s="31"/>
    </row>
    <row r="50" spans="1:7" x14ac:dyDescent="0.2">
      <c r="A50" s="31"/>
      <c r="B50" s="25">
        <v>27</v>
      </c>
      <c r="C50" s="19" t="s">
        <v>192</v>
      </c>
      <c r="D50" s="45"/>
      <c r="E50" s="19" t="s">
        <v>193</v>
      </c>
      <c r="F50" s="14"/>
      <c r="G50" s="31"/>
    </row>
    <row r="51" spans="1:7" ht="36" x14ac:dyDescent="0.2">
      <c r="A51" s="31"/>
      <c r="B51" s="26">
        <v>28</v>
      </c>
      <c r="C51" s="21" t="s">
        <v>194</v>
      </c>
      <c r="D51" s="46">
        <f>SUM(D17:D31)+D35+D36+D40+D41+D42+D50</f>
        <v>-169748.63</v>
      </c>
      <c r="E51" s="21" t="s">
        <v>195</v>
      </c>
      <c r="F51" s="46">
        <f>SUM(F17:F31)+F35+F36+F40+F41+F42+F50</f>
        <v>53009</v>
      </c>
      <c r="G51" s="31"/>
    </row>
    <row r="52" spans="1:7" ht="36" x14ac:dyDescent="0.2">
      <c r="A52" s="31"/>
      <c r="B52" s="26">
        <v>29</v>
      </c>
      <c r="C52" s="21" t="s">
        <v>196</v>
      </c>
      <c r="D52" s="46">
        <f>IF(D51&gt;0,D14-D51,+D14+D51)</f>
        <v>1915892.372</v>
      </c>
      <c r="E52" s="21" t="s">
        <v>197</v>
      </c>
      <c r="F52" s="46"/>
      <c r="G52" s="31"/>
    </row>
    <row r="53" spans="1:7" x14ac:dyDescent="0.2">
      <c r="A53" s="31"/>
      <c r="B53" s="25"/>
      <c r="C53" s="19"/>
      <c r="D53" s="45"/>
      <c r="E53" s="19"/>
      <c r="F53" s="14"/>
      <c r="G53" s="31"/>
    </row>
    <row r="54" spans="1:7" x14ac:dyDescent="0.2">
      <c r="A54" s="31"/>
      <c r="B54" s="34"/>
      <c r="C54" s="36" t="s">
        <v>198</v>
      </c>
      <c r="D54" s="49"/>
      <c r="E54" s="27"/>
      <c r="F54" s="12"/>
      <c r="G54" s="31"/>
    </row>
    <row r="55" spans="1:7" x14ac:dyDescent="0.2">
      <c r="A55" s="31"/>
      <c r="B55" s="25">
        <v>30</v>
      </c>
      <c r="C55" s="19" t="s">
        <v>120</v>
      </c>
      <c r="D55" s="45">
        <f>'[1]C 01.00'!$E$64+'[1]C 01.00'!$E$66</f>
        <v>300000</v>
      </c>
      <c r="E55" s="19" t="s">
        <v>199</v>
      </c>
      <c r="F55" s="14"/>
      <c r="G55" s="31"/>
    </row>
    <row r="56" spans="1:7" x14ac:dyDescent="0.2">
      <c r="A56" s="31"/>
      <c r="B56" s="25">
        <v>31</v>
      </c>
      <c r="C56" s="19" t="s">
        <v>200</v>
      </c>
      <c r="D56" s="45"/>
      <c r="E56" s="19"/>
      <c r="F56" s="14"/>
      <c r="G56" s="31"/>
    </row>
    <row r="57" spans="1:7" x14ac:dyDescent="0.2">
      <c r="A57" s="31"/>
      <c r="B57" s="25">
        <v>32</v>
      </c>
      <c r="C57" s="19" t="s">
        <v>201</v>
      </c>
      <c r="D57" s="45">
        <f>D55</f>
        <v>300000</v>
      </c>
      <c r="E57" s="19"/>
      <c r="F57" s="14"/>
      <c r="G57" s="31"/>
    </row>
    <row r="58" spans="1:7" x14ac:dyDescent="0.2">
      <c r="A58" s="31"/>
      <c r="B58" s="25">
        <v>33</v>
      </c>
      <c r="C58" s="19" t="s">
        <v>202</v>
      </c>
      <c r="D58" s="45"/>
      <c r="E58" s="19" t="s">
        <v>203</v>
      </c>
      <c r="F58" s="14"/>
      <c r="G58" s="31"/>
    </row>
    <row r="59" spans="1:7" ht="24" x14ac:dyDescent="0.2">
      <c r="A59" s="31"/>
      <c r="B59" s="25"/>
      <c r="C59" s="19" t="s">
        <v>204</v>
      </c>
      <c r="D59" s="45"/>
      <c r="E59" s="19"/>
      <c r="F59" s="14"/>
      <c r="G59" s="31"/>
    </row>
    <row r="60" spans="1:7" ht="24" x14ac:dyDescent="0.2">
      <c r="A60" s="31"/>
      <c r="B60" s="25">
        <v>34</v>
      </c>
      <c r="C60" s="19" t="s">
        <v>205</v>
      </c>
      <c r="D60" s="45">
        <f>'[1]C 01.00'!$E$73</f>
        <v>0</v>
      </c>
      <c r="E60" s="19" t="s">
        <v>206</v>
      </c>
      <c r="F60" s="14"/>
      <c r="G60" s="31"/>
    </row>
    <row r="61" spans="1:7" x14ac:dyDescent="0.2">
      <c r="A61" s="31"/>
      <c r="B61" s="25">
        <v>35</v>
      </c>
      <c r="C61" s="19" t="s">
        <v>207</v>
      </c>
      <c r="D61" s="45">
        <f>'[1]C 01.00'!$E$74</f>
        <v>0</v>
      </c>
      <c r="E61" s="19"/>
      <c r="F61" s="14"/>
      <c r="G61" s="31"/>
    </row>
    <row r="62" spans="1:7" x14ac:dyDescent="0.2">
      <c r="A62" s="31"/>
      <c r="B62" s="26">
        <v>36</v>
      </c>
      <c r="C62" s="21" t="s">
        <v>208</v>
      </c>
      <c r="D62" s="46">
        <f>D55+D58+D60</f>
        <v>300000</v>
      </c>
      <c r="E62" s="21" t="s">
        <v>209</v>
      </c>
      <c r="F62" s="20"/>
      <c r="G62" s="31"/>
    </row>
    <row r="63" spans="1:7" x14ac:dyDescent="0.2">
      <c r="A63" s="31"/>
      <c r="B63" s="35"/>
      <c r="C63" s="29"/>
      <c r="D63" s="50"/>
      <c r="E63" s="29"/>
      <c r="F63" s="28"/>
      <c r="G63" s="31"/>
    </row>
    <row r="64" spans="1:7" x14ac:dyDescent="0.2">
      <c r="A64" s="31"/>
      <c r="B64" s="34"/>
      <c r="C64" s="36" t="s">
        <v>210</v>
      </c>
      <c r="D64" s="49"/>
      <c r="E64" s="27"/>
      <c r="F64" s="12"/>
      <c r="G64" s="31"/>
    </row>
    <row r="65" spans="1:7" ht="24" x14ac:dyDescent="0.2">
      <c r="A65" s="31"/>
      <c r="B65" s="25">
        <v>37</v>
      </c>
      <c r="C65" s="19" t="s">
        <v>211</v>
      </c>
      <c r="D65" s="45">
        <v>0</v>
      </c>
      <c r="E65" s="19" t="s">
        <v>212</v>
      </c>
      <c r="F65" s="14"/>
      <c r="G65" s="31"/>
    </row>
    <row r="66" spans="1:7" ht="24" x14ac:dyDescent="0.2">
      <c r="A66" s="31"/>
      <c r="B66" s="25">
        <v>38</v>
      </c>
      <c r="C66" s="19" t="s">
        <v>213</v>
      </c>
      <c r="D66" s="45">
        <f>'[1]C 01.00'!$E$75</f>
        <v>0</v>
      </c>
      <c r="E66" s="19" t="s">
        <v>214</v>
      </c>
      <c r="F66" s="14"/>
      <c r="G66" s="31"/>
    </row>
    <row r="67" spans="1:7" ht="48" x14ac:dyDescent="0.2">
      <c r="A67" s="31"/>
      <c r="B67" s="25">
        <v>39</v>
      </c>
      <c r="C67" s="19" t="s">
        <v>215</v>
      </c>
      <c r="D67" s="45">
        <f>'[1]C 01.00'!$E$76</f>
        <v>-26504</v>
      </c>
      <c r="E67" s="19" t="s">
        <v>216</v>
      </c>
      <c r="F67" s="14"/>
      <c r="G67" s="31"/>
    </row>
    <row r="68" spans="1:7" ht="48" x14ac:dyDescent="0.2">
      <c r="A68" s="31"/>
      <c r="B68" s="25">
        <v>40</v>
      </c>
      <c r="C68" s="19" t="s">
        <v>217</v>
      </c>
      <c r="D68" s="45">
        <f>'[1]C 01.00'!$E$77</f>
        <v>0</v>
      </c>
      <c r="E68" s="19" t="s">
        <v>218</v>
      </c>
      <c r="F68" s="14"/>
      <c r="G68" s="31"/>
    </row>
    <row r="69" spans="1:7" ht="24" x14ac:dyDescent="0.2">
      <c r="A69" s="31"/>
      <c r="B69" s="25">
        <v>41</v>
      </c>
      <c r="C69" s="19" t="s">
        <v>219</v>
      </c>
      <c r="D69" s="45"/>
      <c r="E69" s="19" t="s">
        <v>220</v>
      </c>
      <c r="F69" s="14"/>
      <c r="G69" s="31"/>
    </row>
    <row r="70" spans="1:7" ht="24" x14ac:dyDescent="0.2">
      <c r="A70" s="31"/>
      <c r="B70" s="25" t="s">
        <v>55</v>
      </c>
      <c r="C70" s="19" t="s">
        <v>221</v>
      </c>
      <c r="D70" s="45"/>
      <c r="E70" s="19" t="s">
        <v>222</v>
      </c>
      <c r="F70" s="14"/>
      <c r="G70" s="31"/>
    </row>
    <row r="71" spans="1:7" x14ac:dyDescent="0.2">
      <c r="A71" s="31"/>
      <c r="B71" s="25"/>
      <c r="C71" s="19" t="s">
        <v>223</v>
      </c>
      <c r="D71" s="45"/>
      <c r="E71" s="19"/>
      <c r="F71" s="14"/>
      <c r="G71" s="31"/>
    </row>
    <row r="72" spans="1:7" ht="24" x14ac:dyDescent="0.2">
      <c r="A72" s="31"/>
      <c r="B72" s="25" t="s">
        <v>57</v>
      </c>
      <c r="C72" s="19" t="s">
        <v>361</v>
      </c>
      <c r="D72" s="45"/>
      <c r="E72" s="19"/>
      <c r="F72" s="14"/>
      <c r="G72" s="31"/>
    </row>
    <row r="73" spans="1:7" x14ac:dyDescent="0.2">
      <c r="A73" s="31"/>
      <c r="B73" s="25"/>
      <c r="C73" s="19" t="s">
        <v>223</v>
      </c>
      <c r="D73" s="45"/>
      <c r="E73" s="19"/>
      <c r="F73" s="14"/>
      <c r="G73" s="31"/>
    </row>
    <row r="74" spans="1:7" ht="24" x14ac:dyDescent="0.2">
      <c r="A74" s="31"/>
      <c r="B74" s="25" t="s">
        <v>59</v>
      </c>
      <c r="C74" s="19" t="s">
        <v>224</v>
      </c>
      <c r="D74" s="45"/>
      <c r="E74" s="19"/>
      <c r="F74" s="14"/>
      <c r="G74" s="31"/>
    </row>
    <row r="75" spans="1:7" x14ac:dyDescent="0.2">
      <c r="A75" s="31"/>
      <c r="B75" s="25"/>
      <c r="C75" s="19" t="s">
        <v>225</v>
      </c>
      <c r="D75" s="45"/>
      <c r="E75" s="19"/>
      <c r="F75" s="14"/>
      <c r="G75" s="31"/>
    </row>
    <row r="76" spans="1:7" x14ac:dyDescent="0.2">
      <c r="A76" s="31"/>
      <c r="B76" s="25"/>
      <c r="C76" s="19" t="s">
        <v>226</v>
      </c>
      <c r="D76" s="45"/>
      <c r="E76" s="19"/>
      <c r="F76" s="14"/>
      <c r="G76" s="31"/>
    </row>
    <row r="77" spans="1:7" x14ac:dyDescent="0.2">
      <c r="A77" s="31"/>
      <c r="B77" s="25"/>
      <c r="C77" s="19" t="s">
        <v>191</v>
      </c>
      <c r="D77" s="45"/>
      <c r="E77" s="19"/>
      <c r="F77" s="14"/>
      <c r="G77" s="31"/>
    </row>
    <row r="78" spans="1:7" x14ac:dyDescent="0.2">
      <c r="A78" s="31"/>
      <c r="B78" s="25">
        <v>42</v>
      </c>
      <c r="C78" s="19" t="s">
        <v>227</v>
      </c>
      <c r="D78" s="45"/>
      <c r="E78" s="19" t="s">
        <v>228</v>
      </c>
      <c r="F78" s="14"/>
      <c r="G78" s="31"/>
    </row>
    <row r="79" spans="1:7" ht="24" x14ac:dyDescent="0.2">
      <c r="A79" s="31"/>
      <c r="B79" s="26">
        <v>43</v>
      </c>
      <c r="C79" s="21" t="s">
        <v>229</v>
      </c>
      <c r="D79" s="46">
        <f>SUM(D65:D69)+D78</f>
        <v>-26504</v>
      </c>
      <c r="E79" s="21" t="s">
        <v>230</v>
      </c>
      <c r="F79" s="20"/>
      <c r="G79" s="31"/>
    </row>
    <row r="80" spans="1:7" ht="48" x14ac:dyDescent="0.2">
      <c r="A80" s="31"/>
      <c r="B80" s="26">
        <v>44</v>
      </c>
      <c r="C80" s="21" t="s">
        <v>231</v>
      </c>
      <c r="D80" s="46">
        <f>+D62+D79</f>
        <v>273496</v>
      </c>
      <c r="E80" s="21" t="s">
        <v>232</v>
      </c>
      <c r="F80" s="20"/>
      <c r="G80" s="31"/>
    </row>
    <row r="81" spans="1:7" x14ac:dyDescent="0.2">
      <c r="A81" s="31"/>
      <c r="B81" s="26">
        <v>45</v>
      </c>
      <c r="C81" s="21" t="s">
        <v>233</v>
      </c>
      <c r="D81" s="46">
        <f>+D52+D80</f>
        <v>2189388.372</v>
      </c>
      <c r="E81" s="21" t="s">
        <v>234</v>
      </c>
      <c r="F81" s="46">
        <f>+F52+F80</f>
        <v>0</v>
      </c>
      <c r="G81" s="31"/>
    </row>
    <row r="82" spans="1:7" x14ac:dyDescent="0.2">
      <c r="A82" s="31"/>
      <c r="B82" s="13"/>
      <c r="C82" s="30"/>
      <c r="D82" s="51"/>
      <c r="E82" s="30"/>
      <c r="F82" s="15"/>
      <c r="G82" s="31"/>
    </row>
    <row r="83" spans="1:7" x14ac:dyDescent="0.2">
      <c r="A83" s="31"/>
      <c r="B83" s="34"/>
      <c r="C83" s="36" t="s">
        <v>235</v>
      </c>
      <c r="D83" s="49"/>
      <c r="E83" s="27"/>
      <c r="F83" s="12"/>
      <c r="G83" s="31"/>
    </row>
    <row r="84" spans="1:7" x14ac:dyDescent="0.2">
      <c r="A84" s="31"/>
      <c r="B84" s="25">
        <v>46</v>
      </c>
      <c r="C84" s="19" t="s">
        <v>120</v>
      </c>
      <c r="D84" s="45">
        <f>'[1]C 01.00'!$E$85+'[1]C 01.00'!$E$87</f>
        <v>349214.51299999998</v>
      </c>
      <c r="E84" s="19" t="s">
        <v>236</v>
      </c>
      <c r="F84" s="14"/>
      <c r="G84" s="31"/>
    </row>
    <row r="85" spans="1:7" x14ac:dyDescent="0.2">
      <c r="A85" s="31"/>
      <c r="B85" s="25">
        <v>47</v>
      </c>
      <c r="C85" s="19" t="s">
        <v>237</v>
      </c>
      <c r="D85" s="45">
        <f>'[1]C 01.00'!$E$93</f>
        <v>0</v>
      </c>
      <c r="E85" s="19" t="s">
        <v>238</v>
      </c>
      <c r="F85" s="14"/>
      <c r="G85" s="31"/>
    </row>
    <row r="86" spans="1:7" x14ac:dyDescent="0.2">
      <c r="A86" s="31"/>
      <c r="B86" s="25"/>
      <c r="C86" s="19" t="s">
        <v>239</v>
      </c>
      <c r="D86" s="45"/>
      <c r="E86" s="19"/>
      <c r="F86" s="14"/>
      <c r="G86" s="31"/>
    </row>
    <row r="87" spans="1:7" ht="24" x14ac:dyDescent="0.2">
      <c r="A87" s="31"/>
      <c r="B87" s="25">
        <v>48</v>
      </c>
      <c r="C87" s="19" t="s">
        <v>240</v>
      </c>
      <c r="D87" s="45">
        <f>'[1]C 01.00'!$E$94</f>
        <v>0</v>
      </c>
      <c r="E87" s="19" t="s">
        <v>241</v>
      </c>
      <c r="F87" s="14"/>
      <c r="G87" s="31"/>
    </row>
    <row r="88" spans="1:7" x14ac:dyDescent="0.2">
      <c r="A88" s="31"/>
      <c r="B88" s="25">
        <v>49</v>
      </c>
      <c r="C88" s="19" t="s">
        <v>207</v>
      </c>
      <c r="D88" s="45"/>
      <c r="E88" s="19"/>
      <c r="F88" s="14"/>
      <c r="G88" s="31"/>
    </row>
    <row r="89" spans="1:7" x14ac:dyDescent="0.2">
      <c r="A89" s="31"/>
      <c r="B89" s="25">
        <v>50</v>
      </c>
      <c r="C89" s="19" t="s">
        <v>242</v>
      </c>
      <c r="D89" s="45">
        <f>'[1]C 01.00'!$E$96+'[1]C 01.00'!$E$97</f>
        <v>0</v>
      </c>
      <c r="E89" s="19" t="s">
        <v>243</v>
      </c>
      <c r="F89" s="14"/>
      <c r="G89" s="31"/>
    </row>
    <row r="90" spans="1:7" ht="24" x14ac:dyDescent="0.2">
      <c r="A90" s="31"/>
      <c r="B90" s="26">
        <v>51</v>
      </c>
      <c r="C90" s="21" t="s">
        <v>244</v>
      </c>
      <c r="D90" s="46">
        <f>SUM(D84:D87)+D89</f>
        <v>349214.51299999998</v>
      </c>
      <c r="E90" s="21" t="s">
        <v>245</v>
      </c>
      <c r="F90" s="20"/>
      <c r="G90" s="31"/>
    </row>
    <row r="91" spans="1:7" x14ac:dyDescent="0.2">
      <c r="A91" s="31"/>
      <c r="B91" s="13"/>
      <c r="C91" s="30"/>
      <c r="D91" s="51"/>
      <c r="E91" s="30"/>
      <c r="F91" s="15"/>
      <c r="G91" s="31"/>
    </row>
    <row r="92" spans="1:7" x14ac:dyDescent="0.2">
      <c r="A92" s="31"/>
      <c r="B92" s="34"/>
      <c r="C92" s="36" t="s">
        <v>246</v>
      </c>
      <c r="D92" s="49"/>
      <c r="E92" s="27"/>
      <c r="F92" s="12"/>
      <c r="G92" s="31"/>
    </row>
    <row r="93" spans="1:7" ht="24" x14ac:dyDescent="0.2">
      <c r="A93" s="31"/>
      <c r="B93" s="25">
        <v>52</v>
      </c>
      <c r="C93" s="19" t="s">
        <v>247</v>
      </c>
      <c r="D93" s="45">
        <f>'[1]C 01.00'!$E$88</f>
        <v>0</v>
      </c>
      <c r="E93" s="19" t="s">
        <v>248</v>
      </c>
      <c r="F93" s="14"/>
      <c r="G93" s="31"/>
    </row>
    <row r="94" spans="1:7" ht="24" x14ac:dyDescent="0.2">
      <c r="A94" s="31"/>
      <c r="B94" s="25">
        <v>53</v>
      </c>
      <c r="C94" s="19" t="s">
        <v>249</v>
      </c>
      <c r="D94" s="45">
        <f>'[1]C 01.00'!$E$99</f>
        <v>-29001</v>
      </c>
      <c r="E94" s="19" t="s">
        <v>250</v>
      </c>
      <c r="F94" s="14"/>
      <c r="G94" s="31"/>
    </row>
    <row r="95" spans="1:7" ht="48" x14ac:dyDescent="0.2">
      <c r="A95" s="31"/>
      <c r="B95" s="25">
        <v>54</v>
      </c>
      <c r="C95" s="19" t="s">
        <v>251</v>
      </c>
      <c r="D95" s="45"/>
      <c r="E95" s="19" t="s">
        <v>252</v>
      </c>
      <c r="F95" s="14"/>
      <c r="G95" s="31"/>
    </row>
    <row r="96" spans="1:7" x14ac:dyDescent="0.2">
      <c r="A96" s="31"/>
      <c r="B96" s="25" t="s">
        <v>71</v>
      </c>
      <c r="C96" s="19" t="s">
        <v>253</v>
      </c>
      <c r="D96" s="45"/>
      <c r="E96" s="19"/>
      <c r="F96" s="14"/>
      <c r="G96" s="31"/>
    </row>
    <row r="97" spans="1:7" ht="24" x14ac:dyDescent="0.2">
      <c r="A97" s="31"/>
      <c r="B97" s="25" t="s">
        <v>73</v>
      </c>
      <c r="C97" s="19" t="s">
        <v>254</v>
      </c>
      <c r="D97" s="45"/>
      <c r="E97" s="19"/>
      <c r="F97" s="14"/>
      <c r="G97" s="31"/>
    </row>
    <row r="98" spans="1:7" ht="48" x14ac:dyDescent="0.2">
      <c r="A98" s="31"/>
      <c r="B98" s="25">
        <v>55</v>
      </c>
      <c r="C98" s="19" t="s">
        <v>256</v>
      </c>
      <c r="D98" s="45"/>
      <c r="E98" s="19" t="s">
        <v>255</v>
      </c>
      <c r="F98" s="14"/>
      <c r="G98" s="31"/>
    </row>
    <row r="99" spans="1:7" ht="24" x14ac:dyDescent="0.2">
      <c r="A99" s="31"/>
      <c r="B99" s="25">
        <v>56</v>
      </c>
      <c r="C99" s="19" t="s">
        <v>257</v>
      </c>
      <c r="D99" s="45"/>
      <c r="E99" s="19" t="s">
        <v>258</v>
      </c>
      <c r="F99" s="14"/>
      <c r="G99" s="31"/>
    </row>
    <row r="100" spans="1:7" ht="24" x14ac:dyDescent="0.2">
      <c r="A100" s="31"/>
      <c r="B100" s="25" t="s">
        <v>77</v>
      </c>
      <c r="C100" s="19" t="s">
        <v>259</v>
      </c>
      <c r="D100" s="45"/>
      <c r="E100" s="19" t="s">
        <v>222</v>
      </c>
      <c r="F100" s="14"/>
      <c r="G100" s="31"/>
    </row>
    <row r="101" spans="1:7" x14ac:dyDescent="0.2">
      <c r="A101" s="31"/>
      <c r="B101" s="25"/>
      <c r="C101" s="19" t="s">
        <v>223</v>
      </c>
      <c r="D101" s="45"/>
      <c r="E101" s="19"/>
      <c r="F101" s="14"/>
      <c r="G101" s="31"/>
    </row>
    <row r="102" spans="1:7" ht="24" x14ac:dyDescent="0.2">
      <c r="A102" s="31"/>
      <c r="B102" s="25" t="s">
        <v>78</v>
      </c>
      <c r="C102" s="19" t="s">
        <v>260</v>
      </c>
      <c r="D102" s="45"/>
      <c r="E102" s="19"/>
      <c r="F102" s="14"/>
      <c r="G102" s="31"/>
    </row>
    <row r="103" spans="1:7" x14ac:dyDescent="0.2">
      <c r="A103" s="31"/>
      <c r="B103" s="25"/>
      <c r="C103" s="19" t="s">
        <v>223</v>
      </c>
      <c r="D103" s="45"/>
      <c r="E103" s="19"/>
      <c r="F103" s="14"/>
      <c r="G103" s="31"/>
    </row>
    <row r="104" spans="1:7" ht="24" x14ac:dyDescent="0.2">
      <c r="A104" s="31"/>
      <c r="B104" s="25" t="s">
        <v>80</v>
      </c>
      <c r="C104" s="19" t="s">
        <v>261</v>
      </c>
      <c r="D104" s="45"/>
      <c r="E104" s="19">
        <v>468</v>
      </c>
      <c r="F104" s="14"/>
      <c r="G104" s="31"/>
    </row>
    <row r="105" spans="1:7" x14ac:dyDescent="0.2">
      <c r="A105" s="31"/>
      <c r="B105" s="25"/>
      <c r="C105" s="19" t="s">
        <v>225</v>
      </c>
      <c r="D105" s="45"/>
      <c r="E105" s="19"/>
      <c r="F105" s="14"/>
      <c r="G105" s="31"/>
    </row>
    <row r="106" spans="1:7" x14ac:dyDescent="0.2">
      <c r="A106" s="31"/>
      <c r="B106" s="25"/>
      <c r="C106" s="19" t="s">
        <v>262</v>
      </c>
      <c r="D106" s="45"/>
      <c r="E106" s="19">
        <v>468</v>
      </c>
      <c r="F106" s="14"/>
      <c r="G106" s="31"/>
    </row>
    <row r="107" spans="1:7" x14ac:dyDescent="0.2">
      <c r="A107" s="31"/>
      <c r="B107" s="25"/>
      <c r="C107" s="19" t="s">
        <v>263</v>
      </c>
      <c r="D107" s="45"/>
      <c r="E107" s="19"/>
      <c r="F107" s="14"/>
      <c r="G107" s="31"/>
    </row>
    <row r="108" spans="1:7" ht="24" x14ac:dyDescent="0.2">
      <c r="A108" s="31"/>
      <c r="B108" s="26">
        <v>57</v>
      </c>
      <c r="C108" s="21" t="s">
        <v>264</v>
      </c>
      <c r="D108" s="46">
        <f>SUM(D93:D95)+D98+D99</f>
        <v>-29001</v>
      </c>
      <c r="E108" s="21" t="s">
        <v>265</v>
      </c>
      <c r="F108" s="20"/>
      <c r="G108" s="31"/>
    </row>
    <row r="109" spans="1:7" ht="36" x14ac:dyDescent="0.2">
      <c r="A109" s="31"/>
      <c r="B109" s="26">
        <v>58</v>
      </c>
      <c r="C109" s="21" t="s">
        <v>266</v>
      </c>
      <c r="D109" s="46">
        <f>IF(D108&gt;0,D90-D108,D90+D108)</f>
        <v>320213.51299999998</v>
      </c>
      <c r="E109" s="21" t="s">
        <v>267</v>
      </c>
      <c r="F109" s="20"/>
      <c r="G109" s="31"/>
    </row>
    <row r="110" spans="1:7" x14ac:dyDescent="0.2">
      <c r="A110" s="31"/>
      <c r="B110" s="26">
        <v>59</v>
      </c>
      <c r="C110" s="21" t="s">
        <v>268</v>
      </c>
      <c r="D110" s="46">
        <f>D81+D109</f>
        <v>2509601.8849999998</v>
      </c>
      <c r="E110" s="21" t="s">
        <v>269</v>
      </c>
      <c r="F110" s="20"/>
      <c r="G110" s="31"/>
    </row>
    <row r="111" spans="1:7" x14ac:dyDescent="0.2">
      <c r="A111" s="31"/>
      <c r="B111" s="25" t="s">
        <v>85</v>
      </c>
      <c r="C111" s="19" t="s">
        <v>270</v>
      </c>
      <c r="D111" s="45"/>
      <c r="E111" s="19" t="s">
        <v>271</v>
      </c>
      <c r="F111" s="14"/>
      <c r="G111" s="31"/>
    </row>
    <row r="112" spans="1:7" x14ac:dyDescent="0.2">
      <c r="A112" s="31"/>
      <c r="B112" s="25"/>
      <c r="C112" s="19" t="s">
        <v>272</v>
      </c>
      <c r="D112" s="45"/>
      <c r="E112" s="19" t="s">
        <v>273</v>
      </c>
      <c r="F112" s="14"/>
      <c r="G112" s="31"/>
    </row>
    <row r="113" spans="1:7" x14ac:dyDescent="0.2">
      <c r="A113" s="31"/>
      <c r="B113" s="25"/>
      <c r="C113" s="19" t="s">
        <v>274</v>
      </c>
      <c r="D113" s="45"/>
      <c r="E113" s="19"/>
      <c r="F113" s="14"/>
      <c r="G113" s="31"/>
    </row>
    <row r="114" spans="1:7" x14ac:dyDescent="0.2">
      <c r="A114" s="31"/>
      <c r="B114" s="25"/>
      <c r="C114" s="19" t="s">
        <v>275</v>
      </c>
      <c r="D114" s="45"/>
      <c r="E114" s="19"/>
      <c r="F114" s="14"/>
      <c r="G114" s="31"/>
    </row>
    <row r="115" spans="1:7" x14ac:dyDescent="0.2">
      <c r="A115" s="31"/>
      <c r="B115" s="26">
        <v>60</v>
      </c>
      <c r="C115" s="21" t="s">
        <v>276</v>
      </c>
      <c r="D115" s="46">
        <f>'[1]C 02.00'!$E$6</f>
        <v>15817677.097714171</v>
      </c>
      <c r="E115" s="21"/>
      <c r="F115" s="20"/>
      <c r="G115" s="31"/>
    </row>
    <row r="116" spans="1:7" x14ac:dyDescent="0.2">
      <c r="A116" s="31"/>
      <c r="B116" s="13"/>
      <c r="C116" s="30"/>
      <c r="D116" s="51"/>
      <c r="E116" s="30"/>
      <c r="F116" s="15"/>
      <c r="G116" s="31"/>
    </row>
    <row r="117" spans="1:7" x14ac:dyDescent="0.2">
      <c r="A117" s="31"/>
      <c r="B117" s="34"/>
      <c r="C117" s="36" t="s">
        <v>277</v>
      </c>
      <c r="D117" s="49"/>
      <c r="E117" s="27"/>
      <c r="F117" s="12"/>
      <c r="G117" s="31"/>
    </row>
    <row r="118" spans="1:7" x14ac:dyDescent="0.2">
      <c r="A118" s="31"/>
      <c r="B118" s="25">
        <v>61</v>
      </c>
      <c r="C118" s="19" t="s">
        <v>278</v>
      </c>
      <c r="D118" s="37">
        <f>+D52/D115</f>
        <v>0.12112349747466192</v>
      </c>
      <c r="E118" s="14" t="s">
        <v>279</v>
      </c>
      <c r="F118" s="14"/>
      <c r="G118" s="31"/>
    </row>
    <row r="119" spans="1:7" x14ac:dyDescent="0.2">
      <c r="A119" s="31"/>
      <c r="B119" s="25">
        <v>62</v>
      </c>
      <c r="C119" s="19" t="s">
        <v>280</v>
      </c>
      <c r="D119" s="37">
        <f>+D81/D115</f>
        <v>0.13841402618570275</v>
      </c>
      <c r="E119" s="14" t="s">
        <v>281</v>
      </c>
      <c r="F119" s="14"/>
      <c r="G119" s="31"/>
    </row>
    <row r="120" spans="1:7" x14ac:dyDescent="0.2">
      <c r="A120" s="31"/>
      <c r="B120" s="25">
        <v>63</v>
      </c>
      <c r="C120" s="19" t="s">
        <v>282</v>
      </c>
      <c r="D120" s="37">
        <f>+D110/D115</f>
        <v>0.15865805513014708</v>
      </c>
      <c r="E120" s="14" t="s">
        <v>283</v>
      </c>
      <c r="F120" s="14"/>
      <c r="G120" s="31"/>
    </row>
    <row r="121" spans="1:7" ht="24" x14ac:dyDescent="0.2">
      <c r="A121" s="31"/>
      <c r="B121" s="25">
        <v>64</v>
      </c>
      <c r="C121" s="19" t="s">
        <v>284</v>
      </c>
      <c r="D121" s="37">
        <v>0.11</v>
      </c>
      <c r="E121" s="14" t="s">
        <v>285</v>
      </c>
      <c r="F121" s="14"/>
      <c r="G121" s="31"/>
    </row>
    <row r="122" spans="1:7" x14ac:dyDescent="0.2">
      <c r="A122" s="31"/>
      <c r="B122" s="25">
        <v>65</v>
      </c>
      <c r="C122" s="19" t="s">
        <v>286</v>
      </c>
      <c r="D122" s="37">
        <v>2.5000000000000001E-2</v>
      </c>
      <c r="E122" s="19"/>
      <c r="F122" s="14"/>
      <c r="G122" s="31"/>
    </row>
    <row r="123" spans="1:7" x14ac:dyDescent="0.2">
      <c r="A123" s="31"/>
      <c r="B123" s="25">
        <v>66</v>
      </c>
      <c r="C123" s="19" t="s">
        <v>287</v>
      </c>
      <c r="D123" s="37">
        <v>0.01</v>
      </c>
      <c r="E123" s="19"/>
      <c r="F123" s="14"/>
      <c r="G123" s="31"/>
    </row>
    <row r="124" spans="1:7" x14ac:dyDescent="0.2">
      <c r="A124" s="31"/>
      <c r="B124" s="25">
        <v>67</v>
      </c>
      <c r="C124" s="19" t="s">
        <v>288</v>
      </c>
      <c r="D124" s="37">
        <v>0.03</v>
      </c>
      <c r="E124" s="19"/>
      <c r="F124" s="14"/>
      <c r="G124" s="31"/>
    </row>
    <row r="125" spans="1:7" x14ac:dyDescent="0.2">
      <c r="A125" s="31"/>
      <c r="B125" s="25" t="s">
        <v>94</v>
      </c>
      <c r="C125" s="19" t="s">
        <v>289</v>
      </c>
      <c r="D125" s="37">
        <v>0</v>
      </c>
      <c r="E125" s="14" t="s">
        <v>290</v>
      </c>
      <c r="F125" s="14"/>
      <c r="G125" s="31"/>
    </row>
    <row r="126" spans="1:7" x14ac:dyDescent="0.2">
      <c r="A126" s="31"/>
      <c r="B126" s="25">
        <v>68</v>
      </c>
      <c r="C126" s="19" t="s">
        <v>291</v>
      </c>
      <c r="D126" s="37">
        <f>D118-4.5%</f>
        <v>7.6123497474661919E-2</v>
      </c>
      <c r="E126" s="14" t="s">
        <v>292</v>
      </c>
      <c r="F126" s="14"/>
      <c r="G126" s="31"/>
    </row>
    <row r="127" spans="1:7" x14ac:dyDescent="0.2">
      <c r="A127" s="31"/>
      <c r="B127" s="25">
        <v>69</v>
      </c>
      <c r="C127" s="19" t="s">
        <v>293</v>
      </c>
      <c r="D127" s="45"/>
      <c r="E127" s="19"/>
      <c r="F127" s="14"/>
      <c r="G127" s="31"/>
    </row>
    <row r="128" spans="1:7" x14ac:dyDescent="0.2">
      <c r="A128" s="31"/>
      <c r="B128" s="25">
        <v>70</v>
      </c>
      <c r="C128" s="19" t="s">
        <v>293</v>
      </c>
      <c r="D128" s="45"/>
      <c r="E128" s="19"/>
      <c r="F128" s="14"/>
      <c r="G128" s="31"/>
    </row>
    <row r="129" spans="1:7" x14ac:dyDescent="0.2">
      <c r="A129" s="31"/>
      <c r="B129" s="25">
        <v>71</v>
      </c>
      <c r="C129" s="19" t="s">
        <v>293</v>
      </c>
      <c r="D129" s="45"/>
      <c r="E129" s="19"/>
      <c r="F129" s="14"/>
      <c r="G129" s="31"/>
    </row>
    <row r="130" spans="1:7" x14ac:dyDescent="0.2">
      <c r="A130" s="31"/>
      <c r="B130" s="16"/>
      <c r="C130" s="30"/>
      <c r="D130" s="51"/>
      <c r="E130" s="30"/>
      <c r="F130" s="15"/>
      <c r="G130" s="31"/>
    </row>
    <row r="131" spans="1:7" x14ac:dyDescent="0.2">
      <c r="A131" s="31"/>
      <c r="B131" s="34"/>
      <c r="C131" s="36" t="s">
        <v>277</v>
      </c>
      <c r="D131" s="49"/>
      <c r="E131" s="27"/>
      <c r="F131" s="12"/>
      <c r="G131" s="31"/>
    </row>
    <row r="132" spans="1:7" ht="36" x14ac:dyDescent="0.2">
      <c r="A132" s="31"/>
      <c r="B132" s="25">
        <v>72</v>
      </c>
      <c r="C132" s="19" t="s">
        <v>294</v>
      </c>
      <c r="D132" s="45">
        <v>209998</v>
      </c>
      <c r="E132" s="19" t="s">
        <v>295</v>
      </c>
      <c r="F132" s="14"/>
      <c r="G132" s="31"/>
    </row>
    <row r="133" spans="1:7" ht="36" x14ac:dyDescent="0.2">
      <c r="A133" s="31"/>
      <c r="B133" s="25">
        <v>73</v>
      </c>
      <c r="C133" s="19" t="s">
        <v>296</v>
      </c>
      <c r="D133" s="45">
        <v>0</v>
      </c>
      <c r="E133" s="19" t="s">
        <v>297</v>
      </c>
      <c r="F133" s="14"/>
      <c r="G133" s="31"/>
    </row>
    <row r="134" spans="1:7" x14ac:dyDescent="0.2">
      <c r="A134" s="31"/>
      <c r="B134" s="25">
        <v>74</v>
      </c>
      <c r="C134" s="19" t="s">
        <v>142</v>
      </c>
      <c r="D134" s="45"/>
      <c r="E134" s="19"/>
      <c r="F134" s="14"/>
      <c r="G134" s="31"/>
    </row>
    <row r="135" spans="1:7" ht="24" x14ac:dyDescent="0.2">
      <c r="A135" s="31"/>
      <c r="B135" s="25">
        <v>75</v>
      </c>
      <c r="C135" s="19" t="s">
        <v>298</v>
      </c>
      <c r="D135" s="45"/>
      <c r="E135" s="19" t="s">
        <v>299</v>
      </c>
      <c r="F135" s="14"/>
      <c r="G135" s="31"/>
    </row>
    <row r="136" spans="1:7" x14ac:dyDescent="0.2">
      <c r="A136" s="31"/>
      <c r="B136" s="13"/>
      <c r="C136" s="30"/>
      <c r="D136" s="51"/>
      <c r="E136" s="30"/>
      <c r="F136" s="15"/>
      <c r="G136" s="31"/>
    </row>
    <row r="137" spans="1:7" x14ac:dyDescent="0.2">
      <c r="A137" s="31"/>
      <c r="B137" s="34"/>
      <c r="C137" s="36" t="s">
        <v>300</v>
      </c>
      <c r="D137" s="49"/>
      <c r="E137" s="27"/>
      <c r="F137" s="12"/>
      <c r="G137" s="31"/>
    </row>
    <row r="138" spans="1:7" x14ac:dyDescent="0.2">
      <c r="A138" s="31"/>
      <c r="B138" s="25">
        <v>76</v>
      </c>
      <c r="C138" s="19" t="s">
        <v>301</v>
      </c>
      <c r="D138" s="45">
        <v>0</v>
      </c>
      <c r="E138" s="19">
        <v>62</v>
      </c>
      <c r="F138" s="14"/>
      <c r="G138" s="31"/>
    </row>
    <row r="139" spans="1:7" x14ac:dyDescent="0.2">
      <c r="A139" s="31"/>
      <c r="B139" s="25">
        <v>77</v>
      </c>
      <c r="C139" s="19" t="s">
        <v>302</v>
      </c>
      <c r="D139" s="45"/>
      <c r="E139" s="19">
        <v>62</v>
      </c>
      <c r="F139" s="14"/>
      <c r="G139" s="31"/>
    </row>
    <row r="140" spans="1:7" x14ac:dyDescent="0.2">
      <c r="A140" s="31"/>
      <c r="B140" s="25">
        <v>78</v>
      </c>
      <c r="C140" s="19" t="s">
        <v>242</v>
      </c>
      <c r="D140" s="45"/>
      <c r="E140" s="19">
        <v>62</v>
      </c>
      <c r="F140" s="14"/>
      <c r="G140" s="31"/>
    </row>
    <row r="141" spans="1:7" ht="24" x14ac:dyDescent="0.2">
      <c r="A141" s="31"/>
      <c r="B141" s="25">
        <v>79</v>
      </c>
      <c r="C141" s="19" t="s">
        <v>303</v>
      </c>
      <c r="D141" s="45"/>
      <c r="E141" s="19">
        <v>62</v>
      </c>
      <c r="F141" s="14"/>
      <c r="G141" s="31"/>
    </row>
    <row r="142" spans="1:7" x14ac:dyDescent="0.2">
      <c r="A142" s="31"/>
      <c r="B142" s="13"/>
      <c r="C142" s="30"/>
      <c r="D142" s="51"/>
      <c r="E142" s="30"/>
      <c r="F142" s="15"/>
      <c r="G142" s="31"/>
    </row>
    <row r="143" spans="1:7" x14ac:dyDescent="0.2">
      <c r="A143" s="31"/>
      <c r="B143" s="34"/>
      <c r="C143" s="36" t="s">
        <v>304</v>
      </c>
      <c r="D143" s="49"/>
      <c r="E143" s="27"/>
      <c r="F143" s="12"/>
      <c r="G143" s="31"/>
    </row>
    <row r="144" spans="1:7" ht="24" x14ac:dyDescent="0.2">
      <c r="A144" s="31"/>
      <c r="B144" s="25">
        <v>80</v>
      </c>
      <c r="C144" s="19" t="s">
        <v>305</v>
      </c>
      <c r="D144" s="45"/>
      <c r="E144" s="19" t="s">
        <v>306</v>
      </c>
      <c r="F144" s="14"/>
      <c r="G144" s="31"/>
    </row>
    <row r="145" spans="1:7" ht="24" x14ac:dyDescent="0.2">
      <c r="A145" s="31"/>
      <c r="B145" s="25">
        <v>81</v>
      </c>
      <c r="C145" s="19" t="s">
        <v>307</v>
      </c>
      <c r="D145" s="45">
        <v>0</v>
      </c>
      <c r="E145" s="19" t="s">
        <v>306</v>
      </c>
      <c r="F145" s="14"/>
      <c r="G145" s="31"/>
    </row>
    <row r="146" spans="1:7" ht="24" x14ac:dyDescent="0.2">
      <c r="A146" s="31"/>
      <c r="B146" s="25">
        <v>82</v>
      </c>
      <c r="C146" s="19" t="s">
        <v>308</v>
      </c>
      <c r="D146" s="45"/>
      <c r="E146" s="19" t="s">
        <v>309</v>
      </c>
      <c r="F146" s="14"/>
      <c r="G146" s="31"/>
    </row>
    <row r="147" spans="1:7" ht="24" x14ac:dyDescent="0.2">
      <c r="A147" s="31"/>
      <c r="B147" s="25">
        <v>83</v>
      </c>
      <c r="C147" s="19" t="s">
        <v>310</v>
      </c>
      <c r="D147" s="45"/>
      <c r="E147" s="19" t="s">
        <v>309</v>
      </c>
      <c r="F147" s="14"/>
      <c r="G147" s="31"/>
    </row>
    <row r="148" spans="1:7" ht="24" x14ac:dyDescent="0.2">
      <c r="A148" s="31"/>
      <c r="B148" s="25">
        <v>84</v>
      </c>
      <c r="C148" s="19" t="s">
        <v>311</v>
      </c>
      <c r="D148" s="45"/>
      <c r="E148" s="19" t="s">
        <v>312</v>
      </c>
      <c r="F148" s="14"/>
      <c r="G148" s="31"/>
    </row>
    <row r="149" spans="1:7" ht="24" x14ac:dyDescent="0.2">
      <c r="A149" s="31"/>
      <c r="B149" s="25">
        <v>85</v>
      </c>
      <c r="C149" s="19" t="s">
        <v>313</v>
      </c>
      <c r="D149" s="45"/>
      <c r="E149" s="19" t="s">
        <v>312</v>
      </c>
      <c r="F149" s="14"/>
      <c r="G149" s="31"/>
    </row>
    <row r="150" spans="1:7" x14ac:dyDescent="0.2">
      <c r="A150" s="31"/>
      <c r="B150" s="31"/>
      <c r="C150" s="31"/>
      <c r="D150" s="43"/>
      <c r="E150" s="40"/>
      <c r="F150" s="31"/>
      <c r="G150" s="31"/>
    </row>
    <row r="151" spans="1:7" x14ac:dyDescent="0.2">
      <c r="A151" s="31"/>
      <c r="B151" s="31"/>
      <c r="C151" s="31"/>
      <c r="D151" s="43"/>
      <c r="E151" s="40"/>
      <c r="F151" s="31"/>
      <c r="G151" s="31"/>
    </row>
    <row r="152" spans="1:7" x14ac:dyDescent="0.2">
      <c r="A152" s="31"/>
      <c r="B152" s="31"/>
      <c r="C152" s="31"/>
      <c r="D152" s="43"/>
      <c r="E152" s="40"/>
      <c r="F152" s="31"/>
      <c r="G152"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C122"/>
  <sheetViews>
    <sheetView workbookViewId="0">
      <selection activeCell="C24" sqref="C24"/>
    </sheetView>
  </sheetViews>
  <sheetFormatPr baseColWidth="10" defaultRowHeight="12.75" x14ac:dyDescent="0.2"/>
  <cols>
    <col min="2" max="2" width="11.42578125" style="1"/>
    <col min="3" max="3" width="113.140625" customWidth="1"/>
  </cols>
  <sheetData>
    <row r="12" spans="2:3" x14ac:dyDescent="0.2">
      <c r="B12" s="4"/>
    </row>
    <row r="16" spans="2:3" ht="34.5" customHeight="1" x14ac:dyDescent="0.2">
      <c r="B16" s="41" t="s">
        <v>118</v>
      </c>
      <c r="C16" s="41"/>
    </row>
    <row r="17" spans="2:3" ht="34.5" customHeight="1" x14ac:dyDescent="0.2">
      <c r="B17" s="8" t="s">
        <v>0</v>
      </c>
      <c r="C17" s="9"/>
    </row>
    <row r="18" spans="2:3" ht="38.25" x14ac:dyDescent="0.2">
      <c r="B18" s="2">
        <v>1</v>
      </c>
      <c r="C18" s="3" t="s">
        <v>1</v>
      </c>
    </row>
    <row r="19" spans="2:3" ht="25.5" x14ac:dyDescent="0.2">
      <c r="B19" s="2">
        <v>2</v>
      </c>
      <c r="C19" s="3" t="s">
        <v>2</v>
      </c>
    </row>
    <row r="20" spans="2:3" ht="25.5" x14ac:dyDescent="0.2">
      <c r="B20" s="2">
        <v>3</v>
      </c>
      <c r="C20" s="3" t="s">
        <v>3</v>
      </c>
    </row>
    <row r="21" spans="2:3" x14ac:dyDescent="0.2">
      <c r="B21" s="2" t="s">
        <v>4</v>
      </c>
      <c r="C21" s="3" t="s">
        <v>5</v>
      </c>
    </row>
    <row r="22" spans="2:3" ht="38.25" x14ac:dyDescent="0.2">
      <c r="B22" s="2">
        <v>4</v>
      </c>
      <c r="C22" s="3" t="s">
        <v>109</v>
      </c>
    </row>
    <row r="23" spans="2:3" ht="25.5" x14ac:dyDescent="0.2">
      <c r="B23" s="2">
        <v>5</v>
      </c>
      <c r="C23" s="3" t="s">
        <v>6</v>
      </c>
    </row>
    <row r="24" spans="2:3" ht="38.25" x14ac:dyDescent="0.2">
      <c r="B24" s="2" t="s">
        <v>7</v>
      </c>
      <c r="C24" s="3" t="s">
        <v>8</v>
      </c>
    </row>
    <row r="25" spans="2:3" x14ac:dyDescent="0.2">
      <c r="B25" s="2">
        <v>6</v>
      </c>
      <c r="C25" s="3" t="s">
        <v>9</v>
      </c>
    </row>
    <row r="26" spans="2:3" ht="25.5" x14ac:dyDescent="0.2">
      <c r="B26" s="2">
        <v>7</v>
      </c>
      <c r="C26" s="3" t="s">
        <v>10</v>
      </c>
    </row>
    <row r="27" spans="2:3" ht="38.25" x14ac:dyDescent="0.2">
      <c r="B27" s="2">
        <v>8</v>
      </c>
      <c r="C27" s="3" t="s">
        <v>11</v>
      </c>
    </row>
    <row r="28" spans="2:3" ht="38.25" x14ac:dyDescent="0.2">
      <c r="B28" s="2">
        <v>9</v>
      </c>
      <c r="C28" s="3" t="s">
        <v>21</v>
      </c>
    </row>
    <row r="29" spans="2:3" ht="38.25" x14ac:dyDescent="0.2">
      <c r="B29" s="2">
        <v>10</v>
      </c>
      <c r="C29" s="3" t="s">
        <v>110</v>
      </c>
    </row>
    <row r="30" spans="2:3" ht="38.25" x14ac:dyDescent="0.2">
      <c r="B30" s="2">
        <v>11</v>
      </c>
      <c r="C30" s="3" t="s">
        <v>12</v>
      </c>
    </row>
    <row r="31" spans="2:3" ht="38.25" x14ac:dyDescent="0.2">
      <c r="B31" s="2">
        <v>12</v>
      </c>
      <c r="C31" s="3" t="s">
        <v>13</v>
      </c>
    </row>
    <row r="32" spans="2:3" ht="25.5" x14ac:dyDescent="0.2">
      <c r="B32" s="2">
        <v>13</v>
      </c>
      <c r="C32" s="3" t="s">
        <v>14</v>
      </c>
    </row>
    <row r="33" spans="2:3" ht="38.25" x14ac:dyDescent="0.2">
      <c r="B33" s="2">
        <v>14</v>
      </c>
      <c r="C33" s="3" t="s">
        <v>15</v>
      </c>
    </row>
    <row r="34" spans="2:3" ht="38.25" x14ac:dyDescent="0.2">
      <c r="B34" s="2">
        <v>15</v>
      </c>
      <c r="C34" s="3" t="s">
        <v>16</v>
      </c>
    </row>
    <row r="35" spans="2:3" ht="38.25" x14ac:dyDescent="0.2">
      <c r="B35" s="2">
        <v>16</v>
      </c>
      <c r="C35" s="3" t="s">
        <v>17</v>
      </c>
    </row>
    <row r="36" spans="2:3" ht="25.5" x14ac:dyDescent="0.2">
      <c r="B36" s="2">
        <v>17</v>
      </c>
      <c r="C36" s="3" t="s">
        <v>18</v>
      </c>
    </row>
    <row r="37" spans="2:3" ht="102" x14ac:dyDescent="0.2">
      <c r="B37" s="2">
        <v>18</v>
      </c>
      <c r="C37" s="3" t="s">
        <v>19</v>
      </c>
    </row>
    <row r="38" spans="2:3" ht="51" x14ac:dyDescent="0.2">
      <c r="B38" s="2">
        <v>19</v>
      </c>
      <c r="C38" s="3" t="s">
        <v>20</v>
      </c>
    </row>
    <row r="39" spans="2:3" ht="38.25" x14ac:dyDescent="0.2">
      <c r="B39" s="2">
        <v>20</v>
      </c>
      <c r="C39" s="3" t="s">
        <v>21</v>
      </c>
    </row>
    <row r="40" spans="2:3" ht="38.25" x14ac:dyDescent="0.2">
      <c r="B40" s="2" t="s">
        <v>22</v>
      </c>
      <c r="C40" s="3" t="s">
        <v>112</v>
      </c>
    </row>
    <row r="41" spans="2:3" ht="25.5" x14ac:dyDescent="0.2">
      <c r="B41" s="2" t="s">
        <v>23</v>
      </c>
      <c r="C41" s="3" t="s">
        <v>24</v>
      </c>
    </row>
    <row r="42" spans="2:3" ht="25.5" x14ac:dyDescent="0.2">
      <c r="B42" s="2" t="s">
        <v>25</v>
      </c>
      <c r="C42" s="3" t="s">
        <v>26</v>
      </c>
    </row>
    <row r="43" spans="2:3" ht="25.5" x14ac:dyDescent="0.2">
      <c r="B43" s="2" t="s">
        <v>27</v>
      </c>
      <c r="C43" s="3" t="s">
        <v>28</v>
      </c>
    </row>
    <row r="44" spans="2:3" ht="38.25" x14ac:dyDescent="0.2">
      <c r="B44" s="2">
        <v>21</v>
      </c>
      <c r="C44" s="3" t="s">
        <v>29</v>
      </c>
    </row>
    <row r="45" spans="2:3" ht="25.5" x14ac:dyDescent="0.2">
      <c r="B45" s="2">
        <v>22</v>
      </c>
      <c r="C45" s="3" t="s">
        <v>111</v>
      </c>
    </row>
    <row r="46" spans="2:3" ht="25.5" x14ac:dyDescent="0.2">
      <c r="B46" s="2">
        <v>23</v>
      </c>
      <c r="C46" s="3" t="s">
        <v>30</v>
      </c>
    </row>
    <row r="47" spans="2:3" ht="38.25" x14ac:dyDescent="0.2">
      <c r="B47" s="2">
        <v>24</v>
      </c>
      <c r="C47" s="3" t="s">
        <v>21</v>
      </c>
    </row>
    <row r="48" spans="2:3" x14ac:dyDescent="0.2">
      <c r="B48" s="2">
        <v>25</v>
      </c>
      <c r="C48" s="3" t="s">
        <v>31</v>
      </c>
    </row>
    <row r="49" spans="2:3" x14ac:dyDescent="0.2">
      <c r="B49" s="2" t="s">
        <v>32</v>
      </c>
      <c r="C49" s="3" t="s">
        <v>33</v>
      </c>
    </row>
    <row r="50" spans="2:3" x14ac:dyDescent="0.2">
      <c r="B50" s="2" t="s">
        <v>34</v>
      </c>
      <c r="C50" s="3" t="s">
        <v>35</v>
      </c>
    </row>
    <row r="51" spans="2:3" x14ac:dyDescent="0.2">
      <c r="B51" s="2">
        <v>26</v>
      </c>
      <c r="C51" s="3" t="s">
        <v>36</v>
      </c>
    </row>
    <row r="52" spans="2:3" ht="51" x14ac:dyDescent="0.2">
      <c r="B52" s="2" t="s">
        <v>37</v>
      </c>
      <c r="C52" s="3" t="s">
        <v>38</v>
      </c>
    </row>
    <row r="53" spans="2:3" x14ac:dyDescent="0.2">
      <c r="B53" s="2" t="s">
        <v>39</v>
      </c>
      <c r="C53" s="3" t="s">
        <v>40</v>
      </c>
    </row>
    <row r="54" spans="2:3" ht="38.25" x14ac:dyDescent="0.2">
      <c r="B54" s="2">
        <v>27</v>
      </c>
      <c r="C54" s="3" t="s">
        <v>41</v>
      </c>
    </row>
    <row r="55" spans="2:3" x14ac:dyDescent="0.2">
      <c r="B55" s="2">
        <v>28</v>
      </c>
      <c r="C55" s="3" t="s">
        <v>42</v>
      </c>
    </row>
    <row r="56" spans="2:3" ht="25.5" x14ac:dyDescent="0.2">
      <c r="B56" s="2">
        <v>29</v>
      </c>
      <c r="C56" s="3" t="s">
        <v>43</v>
      </c>
    </row>
    <row r="57" spans="2:3" ht="25.5" x14ac:dyDescent="0.2">
      <c r="B57" s="2">
        <v>30</v>
      </c>
      <c r="C57" s="3" t="s">
        <v>44</v>
      </c>
    </row>
    <row r="58" spans="2:3" x14ac:dyDescent="0.2">
      <c r="B58" s="2">
        <v>31</v>
      </c>
      <c r="C58" s="3" t="s">
        <v>45</v>
      </c>
    </row>
    <row r="59" spans="2:3" x14ac:dyDescent="0.2">
      <c r="B59" s="2">
        <v>32</v>
      </c>
      <c r="C59" s="3" t="s">
        <v>46</v>
      </c>
    </row>
    <row r="60" spans="2:3" ht="38.25" x14ac:dyDescent="0.2">
      <c r="B60" s="2">
        <v>33</v>
      </c>
      <c r="C60" s="3" t="s">
        <v>117</v>
      </c>
    </row>
    <row r="61" spans="2:3" ht="25.5" x14ac:dyDescent="0.2">
      <c r="B61" s="2">
        <v>34</v>
      </c>
      <c r="C61" s="3" t="s">
        <v>47</v>
      </c>
    </row>
    <row r="62" spans="2:3" ht="25.5" x14ac:dyDescent="0.2">
      <c r="B62" s="2">
        <v>35</v>
      </c>
      <c r="C62" s="3" t="s">
        <v>48</v>
      </c>
    </row>
    <row r="63" spans="2:3" x14ac:dyDescent="0.2">
      <c r="B63" s="2">
        <v>36</v>
      </c>
      <c r="C63" s="3" t="s">
        <v>49</v>
      </c>
    </row>
    <row r="64" spans="2:3" ht="38.25" x14ac:dyDescent="0.2">
      <c r="B64" s="2">
        <v>37</v>
      </c>
      <c r="C64" s="3" t="s">
        <v>50</v>
      </c>
    </row>
    <row r="65" spans="2:3" ht="25.5" x14ac:dyDescent="0.2">
      <c r="B65" s="2">
        <v>38</v>
      </c>
      <c r="C65" s="3" t="s">
        <v>51</v>
      </c>
    </row>
    <row r="66" spans="2:3" ht="38.25" x14ac:dyDescent="0.2">
      <c r="B66" s="2">
        <v>39</v>
      </c>
      <c r="C66" s="3" t="s">
        <v>52</v>
      </c>
    </row>
    <row r="67" spans="2:3" ht="51" x14ac:dyDescent="0.2">
      <c r="B67" s="2">
        <v>40</v>
      </c>
      <c r="C67" s="3" t="s">
        <v>53</v>
      </c>
    </row>
    <row r="68" spans="2:3" x14ac:dyDescent="0.2">
      <c r="B68" s="2">
        <v>41</v>
      </c>
      <c r="C68" s="3" t="s">
        <v>54</v>
      </c>
    </row>
    <row r="69" spans="2:3" ht="38.25" x14ac:dyDescent="0.2">
      <c r="B69" s="2" t="s">
        <v>55</v>
      </c>
      <c r="C69" s="3" t="s">
        <v>56</v>
      </c>
    </row>
    <row r="70" spans="2:3" x14ac:dyDescent="0.2">
      <c r="B70" s="2" t="s">
        <v>57</v>
      </c>
      <c r="C70" s="3" t="s">
        <v>58</v>
      </c>
    </row>
    <row r="71" spans="2:3" x14ac:dyDescent="0.2">
      <c r="B71" s="2" t="s">
        <v>59</v>
      </c>
      <c r="C71" s="3" t="s">
        <v>40</v>
      </c>
    </row>
    <row r="72" spans="2:3" ht="38.25" x14ac:dyDescent="0.2">
      <c r="B72" s="2">
        <v>42</v>
      </c>
      <c r="C72" s="3" t="s">
        <v>60</v>
      </c>
    </row>
    <row r="73" spans="2:3" x14ac:dyDescent="0.2">
      <c r="B73" s="2">
        <v>43</v>
      </c>
      <c r="C73" s="3" t="s">
        <v>61</v>
      </c>
    </row>
    <row r="74" spans="2:3" ht="25.5" x14ac:dyDescent="0.2">
      <c r="B74" s="2">
        <v>44</v>
      </c>
      <c r="C74" s="3" t="s">
        <v>62</v>
      </c>
    </row>
    <row r="75" spans="2:3" x14ac:dyDescent="0.2">
      <c r="B75" s="2">
        <v>45</v>
      </c>
      <c r="C75" s="3" t="s">
        <v>63</v>
      </c>
    </row>
    <row r="76" spans="2:3" ht="25.5" x14ac:dyDescent="0.2">
      <c r="B76" s="2">
        <v>46</v>
      </c>
      <c r="C76" s="3" t="s">
        <v>64</v>
      </c>
    </row>
    <row r="77" spans="2:3" ht="38.25" x14ac:dyDescent="0.2">
      <c r="B77" s="2">
        <v>47</v>
      </c>
      <c r="C77" s="3" t="s">
        <v>113</v>
      </c>
    </row>
    <row r="78" spans="2:3" ht="25.5" x14ac:dyDescent="0.2">
      <c r="B78" s="2">
        <v>48</v>
      </c>
      <c r="C78" s="3" t="s">
        <v>65</v>
      </c>
    </row>
    <row r="79" spans="2:3" ht="25.5" x14ac:dyDescent="0.2">
      <c r="B79" s="2">
        <v>49</v>
      </c>
      <c r="C79" s="3" t="s">
        <v>66</v>
      </c>
    </row>
    <row r="80" spans="2:3" ht="51" x14ac:dyDescent="0.2">
      <c r="B80" s="2">
        <v>50</v>
      </c>
      <c r="C80" s="3" t="s">
        <v>114</v>
      </c>
    </row>
    <row r="81" spans="2:3" x14ac:dyDescent="0.2">
      <c r="B81" s="2">
        <v>51</v>
      </c>
      <c r="C81" s="3" t="s">
        <v>67</v>
      </c>
    </row>
    <row r="82" spans="2:3" ht="25.5" x14ac:dyDescent="0.2">
      <c r="B82" s="2">
        <v>52</v>
      </c>
      <c r="C82" s="3" t="s">
        <v>68</v>
      </c>
    </row>
    <row r="83" spans="2:3" ht="25.5" x14ac:dyDescent="0.2">
      <c r="B83" s="2">
        <v>53</v>
      </c>
      <c r="C83" s="3" t="s">
        <v>69</v>
      </c>
    </row>
    <row r="84" spans="2:3" ht="38.25" x14ac:dyDescent="0.2">
      <c r="B84" s="2">
        <v>54</v>
      </c>
      <c r="C84" s="3" t="s">
        <v>70</v>
      </c>
    </row>
    <row r="85" spans="2:3" x14ac:dyDescent="0.2">
      <c r="B85" s="2" t="s">
        <v>71</v>
      </c>
      <c r="C85" s="3" t="s">
        <v>72</v>
      </c>
    </row>
    <row r="86" spans="2:3" x14ac:dyDescent="0.2">
      <c r="B86" s="2" t="s">
        <v>73</v>
      </c>
      <c r="C86" s="3" t="s">
        <v>74</v>
      </c>
    </row>
    <row r="87" spans="2:3" ht="51" x14ac:dyDescent="0.2">
      <c r="B87" s="2">
        <v>55</v>
      </c>
      <c r="C87" s="3" t="s">
        <v>75</v>
      </c>
    </row>
    <row r="88" spans="2:3" x14ac:dyDescent="0.2">
      <c r="B88" s="2">
        <v>56</v>
      </c>
      <c r="C88" s="3" t="s">
        <v>76</v>
      </c>
    </row>
    <row r="89" spans="2:3" ht="38.25" x14ac:dyDescent="0.2">
      <c r="B89" s="2" t="s">
        <v>77</v>
      </c>
      <c r="C89" s="3" t="s">
        <v>56</v>
      </c>
    </row>
    <row r="90" spans="2:3" ht="25.5" x14ac:dyDescent="0.2">
      <c r="B90" s="2" t="s">
        <v>78</v>
      </c>
      <c r="C90" s="3" t="s">
        <v>79</v>
      </c>
    </row>
    <row r="91" spans="2:3" ht="38.25" x14ac:dyDescent="0.2">
      <c r="B91" s="2" t="s">
        <v>80</v>
      </c>
      <c r="C91" s="3" t="s">
        <v>81</v>
      </c>
    </row>
    <row r="92" spans="2:3" x14ac:dyDescent="0.2">
      <c r="B92" s="2">
        <v>57</v>
      </c>
      <c r="C92" s="3" t="s">
        <v>82</v>
      </c>
    </row>
    <row r="93" spans="2:3" ht="25.5" x14ac:dyDescent="0.2">
      <c r="B93" s="2">
        <v>58</v>
      </c>
      <c r="C93" s="3" t="s">
        <v>83</v>
      </c>
    </row>
    <row r="94" spans="2:3" x14ac:dyDescent="0.2">
      <c r="B94" s="2">
        <v>59</v>
      </c>
      <c r="C94" s="3" t="s">
        <v>84</v>
      </c>
    </row>
    <row r="95" spans="2:3" ht="51" x14ac:dyDescent="0.2">
      <c r="B95" s="2" t="s">
        <v>85</v>
      </c>
      <c r="C95" s="3" t="s">
        <v>86</v>
      </c>
    </row>
    <row r="96" spans="2:3" x14ac:dyDescent="0.2">
      <c r="B96" s="2">
        <v>60</v>
      </c>
      <c r="C96" s="3" t="s">
        <v>115</v>
      </c>
    </row>
    <row r="97" spans="2:3" ht="25.5" x14ac:dyDescent="0.2">
      <c r="B97" s="2">
        <v>61</v>
      </c>
      <c r="C97" s="3" t="s">
        <v>87</v>
      </c>
    </row>
    <row r="98" spans="2:3" ht="25.5" x14ac:dyDescent="0.2">
      <c r="B98" s="2">
        <v>62</v>
      </c>
      <c r="C98" s="3" t="s">
        <v>88</v>
      </c>
    </row>
    <row r="99" spans="2:3" ht="25.5" x14ac:dyDescent="0.2">
      <c r="B99" s="2">
        <v>63</v>
      </c>
      <c r="C99" s="3" t="s">
        <v>89</v>
      </c>
    </row>
    <row r="100" spans="2:3" ht="38.25" x14ac:dyDescent="0.2">
      <c r="B100" s="2">
        <v>64</v>
      </c>
      <c r="C100" s="3" t="s">
        <v>90</v>
      </c>
    </row>
    <row r="101" spans="2:3" ht="25.5" x14ac:dyDescent="0.2">
      <c r="B101" s="2">
        <v>65</v>
      </c>
      <c r="C101" s="3" t="s">
        <v>91</v>
      </c>
    </row>
    <row r="102" spans="2:3" x14ac:dyDescent="0.2">
      <c r="B102" s="2">
        <v>66</v>
      </c>
      <c r="C102" s="3" t="s">
        <v>92</v>
      </c>
    </row>
    <row r="103" spans="2:3" x14ac:dyDescent="0.2">
      <c r="B103" s="2">
        <v>67</v>
      </c>
      <c r="C103" s="3" t="s">
        <v>93</v>
      </c>
    </row>
    <row r="104" spans="2:3" x14ac:dyDescent="0.2">
      <c r="B104" s="2" t="s">
        <v>94</v>
      </c>
      <c r="C104" s="3" t="s">
        <v>95</v>
      </c>
    </row>
    <row r="105" spans="2:3" ht="38.25" x14ac:dyDescent="0.2">
      <c r="B105" s="2">
        <v>68</v>
      </c>
      <c r="C105" s="3" t="s">
        <v>96</v>
      </c>
    </row>
    <row r="106" spans="2:3" ht="38.25" x14ac:dyDescent="0.2">
      <c r="B106" s="2">
        <v>69</v>
      </c>
      <c r="C106" s="3" t="s">
        <v>21</v>
      </c>
    </row>
    <row r="107" spans="2:3" ht="38.25" x14ac:dyDescent="0.2">
      <c r="B107" s="2">
        <v>70</v>
      </c>
      <c r="C107" s="3" t="s">
        <v>21</v>
      </c>
    </row>
    <row r="108" spans="2:3" ht="38.25" x14ac:dyDescent="0.2">
      <c r="B108" s="2">
        <v>71</v>
      </c>
      <c r="C108" s="3" t="s">
        <v>21</v>
      </c>
    </row>
    <row r="109" spans="2:3" ht="38.25" x14ac:dyDescent="0.2">
      <c r="B109" s="2">
        <v>72</v>
      </c>
      <c r="C109" s="3" t="s">
        <v>97</v>
      </c>
    </row>
    <row r="110" spans="2:3" ht="25.5" x14ac:dyDescent="0.2">
      <c r="B110" s="2">
        <v>73</v>
      </c>
      <c r="C110" s="3" t="s">
        <v>98</v>
      </c>
    </row>
    <row r="111" spans="2:3" ht="38.25" x14ac:dyDescent="0.2">
      <c r="B111" s="2">
        <v>74</v>
      </c>
      <c r="C111" s="3" t="s">
        <v>21</v>
      </c>
    </row>
    <row r="112" spans="2:3" x14ac:dyDescent="0.2">
      <c r="B112" s="2">
        <v>75</v>
      </c>
      <c r="C112" s="3" t="s">
        <v>99</v>
      </c>
    </row>
    <row r="113" spans="2:3" ht="25.5" x14ac:dyDescent="0.2">
      <c r="B113" s="2">
        <v>76</v>
      </c>
      <c r="C113" s="3" t="s">
        <v>100</v>
      </c>
    </row>
    <row r="114" spans="2:3" ht="25.5" x14ac:dyDescent="0.2">
      <c r="B114" s="2">
        <v>77</v>
      </c>
      <c r="C114" s="3" t="s">
        <v>101</v>
      </c>
    </row>
    <row r="115" spans="2:3" ht="25.5" x14ac:dyDescent="0.2">
      <c r="B115" s="2">
        <v>78</v>
      </c>
      <c r="C115" s="3" t="s">
        <v>102</v>
      </c>
    </row>
    <row r="116" spans="2:3" ht="25.5" x14ac:dyDescent="0.2">
      <c r="B116" s="2">
        <v>79</v>
      </c>
      <c r="C116" s="3" t="s">
        <v>103</v>
      </c>
    </row>
    <row r="117" spans="2:3" ht="25.5" x14ac:dyDescent="0.2">
      <c r="B117" s="2">
        <v>80</v>
      </c>
      <c r="C117" s="3" t="s">
        <v>116</v>
      </c>
    </row>
    <row r="118" spans="2:3" ht="25.5" x14ac:dyDescent="0.2">
      <c r="B118" s="2">
        <v>81</v>
      </c>
      <c r="C118" s="3" t="s">
        <v>104</v>
      </c>
    </row>
    <row r="119" spans="2:3" ht="25.5" x14ac:dyDescent="0.2">
      <c r="B119" s="2">
        <v>82</v>
      </c>
      <c r="C119" s="3" t="s">
        <v>105</v>
      </c>
    </row>
    <row r="120" spans="2:3" ht="25.5" x14ac:dyDescent="0.2">
      <c r="B120" s="2">
        <v>83</v>
      </c>
      <c r="C120" s="3" t="s">
        <v>106</v>
      </c>
    </row>
    <row r="121" spans="2:3" ht="25.5" x14ac:dyDescent="0.2">
      <c r="B121" s="2">
        <v>84</v>
      </c>
      <c r="C121" s="3" t="s">
        <v>107</v>
      </c>
    </row>
    <row r="122" spans="2:3" ht="25.5" x14ac:dyDescent="0.2">
      <c r="B122" s="2">
        <v>85</v>
      </c>
      <c r="C122" s="3" t="s">
        <v>108</v>
      </c>
    </row>
  </sheetData>
  <mergeCells count="1">
    <mergeCell ref="B16:C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erraContentCategory xmlns="8c46f8f2-7967-4a4f-a67d-5990d0c8005f" xsi:nil="true"/>
    <Neste_x0020_oppdatering xmlns="30c73980-7424-4ed0-9d23-96e90536e399">Jan 2017</Neste_x0020_oppdatering>
    <Sist_x0020_endret xmlns="30c73980-7424-4ed0-9d23-96e90536e399">2015-02-03T23:00:00+00:00</Sist_x0020_endret>
    <PublishingExpirationDate xmlns="http://schemas.microsoft.com/sharepoint/v3" xsi:nil="true"/>
    <PublishingStartDate xmlns="http://schemas.microsoft.com/sharepoint/v3" xsi:nil="true"/>
    <IntraKeywords xmlns="http://schemas.microsoft.com/sharepoint/v3">regnskap</IntraKeyword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DF500281485C84D8EEA62A9D9B725A5" ma:contentTypeVersion="3" ma:contentTypeDescription="Opprett et nytt dokument." ma:contentTypeScope="" ma:versionID="7ee3460701a354d0c3fb901893dbe423">
  <xsd:schema xmlns:xsd="http://www.w3.org/2001/XMLSchema" xmlns:p="http://schemas.microsoft.com/office/2006/metadata/properties" xmlns:ns1="http://schemas.microsoft.com/sharepoint/v3" xmlns:ns2="8c46f8f2-7967-4a4f-a67d-5990d0c8005f" xmlns:ns3="30c73980-7424-4ed0-9d23-96e90536e399" targetNamespace="http://schemas.microsoft.com/office/2006/metadata/properties" ma:root="true" ma:fieldsID="5a17e56f4ed1e765b5fb4824e89703bb" ns1:_="" ns2:_="" ns3:_="">
    <xsd:import namespace="http://schemas.microsoft.com/sharepoint/v3"/>
    <xsd:import namespace="8c46f8f2-7967-4a4f-a67d-5990d0c8005f"/>
    <xsd:import namespace="30c73980-7424-4ed0-9d23-96e90536e399"/>
    <xsd:element name="properties">
      <xsd:complexType>
        <xsd:sequence>
          <xsd:element name="documentManagement">
            <xsd:complexType>
              <xsd:all>
                <xsd:element ref="ns1:PublishingStartDate" minOccurs="0"/>
                <xsd:element ref="ns1:PublishingExpirationDate" minOccurs="0"/>
                <xsd:element ref="ns2:TerraContentCategory" minOccurs="0"/>
                <xsd:element ref="ns1:IntraKeywords" minOccurs="0"/>
                <xsd:element ref="ns3:Sist_x0020_endret"/>
                <xsd:element ref="ns3:Neste_x0020_oppdatering"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Planlagt startdato" ma:internalName="PublishingStartDate">
      <xsd:simpleType>
        <xsd:restriction base="dms:Unknown"/>
      </xsd:simpleType>
    </xsd:element>
    <xsd:element name="PublishingExpirationDate" ma:index="9" nillable="true" ma:displayName="Planlagt utløpsdato" ma:internalName="PublishingExpirationDate">
      <xsd:simpleType>
        <xsd:restriction base="dms:Unknown"/>
      </xsd:simpleType>
    </xsd:element>
    <xsd:element name="IntraKeywords" ma:index="11" nillable="true" ma:displayName="Nøkkelord" ma:description="Kommaseparert liste med nøkkelord for å beskrive innhold" ma:internalName="IntraKeywords">
      <xsd:simpleType>
        <xsd:restriction base="dms:Text">
          <xsd:maxLength value="255"/>
        </xsd:restriction>
      </xsd:simpleType>
    </xsd:element>
  </xsd:schema>
  <xsd:schema xmlns:xsd="http://www.w3.org/2001/XMLSchema" xmlns:dms="http://schemas.microsoft.com/office/2006/documentManagement/types" targetNamespace="8c46f8f2-7967-4a4f-a67d-5990d0c8005f" elementFormDefault="qualified">
    <xsd:import namespace="http://schemas.microsoft.com/office/2006/documentManagement/types"/>
    <xsd:element name="TerraContentCategory" ma:index="10" nillable="true" ma:displayName="TerraContentCategory" ma:list="{8082b742-9c8b-4512-84a7-95e30d84b2c2}" ma:internalName="TerraContentCategory" ma:showField="Title" ma:web="572ae1e1-a563-4c33-85a5-2ea37ba00adb">
      <xsd:simpleType>
        <xsd:restriction base="dms:Lookup"/>
      </xsd:simpleType>
    </xsd:element>
  </xsd:schema>
  <xsd:schema xmlns:xsd="http://www.w3.org/2001/XMLSchema" xmlns:dms="http://schemas.microsoft.com/office/2006/documentManagement/types" targetNamespace="30c73980-7424-4ed0-9d23-96e90536e399" elementFormDefault="qualified">
    <xsd:import namespace="http://schemas.microsoft.com/office/2006/documentManagement/types"/>
    <xsd:element name="Sist_x0020_endret" ma:index="12" ma:displayName="Sist endret" ma:default="[today]" ma:format="DateOnly" ma:internalName="Sist_x0020_endret">
      <xsd:simpleType>
        <xsd:restriction base="dms:DateTime"/>
      </xsd:simpleType>
    </xsd:element>
    <xsd:element name="Neste_x0020_oppdatering" ma:index="13" nillable="true" ma:displayName="Neste oppdatering" ma:internalName="Neste_x0020_oppdatering">
      <xsd:simpleType>
        <xsd:restriction base="dms:Text">
          <xsd:maxLength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ma:readOnly="tru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01098FC-F95A-4F34-9B6C-C72FAFB2BAD9}">
  <ds:schemaRefs>
    <ds:schemaRef ds:uri="30c73980-7424-4ed0-9d23-96e90536e399"/>
    <ds:schemaRef ds:uri="http://schemas.microsoft.com/sharepoint/v3"/>
    <ds:schemaRef ds:uri="8c46f8f2-7967-4a4f-a67d-5990d0c8005f"/>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1CF65E3-AFD0-444F-AB82-1E6ADAC4AC21}">
  <ds:schemaRefs>
    <ds:schemaRef ds:uri="http://schemas.microsoft.com/sharepoint/v3/contenttype/forms"/>
  </ds:schemaRefs>
</ds:datastoreItem>
</file>

<file path=customXml/itemProps3.xml><?xml version="1.0" encoding="utf-8"?>
<ds:datastoreItem xmlns:ds="http://schemas.openxmlformats.org/officeDocument/2006/customXml" ds:itemID="{22EEBF82-92A7-4A11-9712-5491066D6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6f8f2-7967-4a4f-a67d-5990d0c8005f"/>
    <ds:schemaRef ds:uri="30c73980-7424-4ed0-9d23-96e90536e39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Vedlegg 2</vt:lpstr>
      <vt:lpstr>Informasjon om ansvarlig kap</vt:lpstr>
      <vt:lpstr>Vedlegg 4</vt:lpstr>
    </vt:vector>
  </TitlesOfParts>
  <Company>Eika Gruppen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Larsen</dc:creator>
  <cp:lastModifiedBy>Owe Høines</cp:lastModifiedBy>
  <dcterms:created xsi:type="dcterms:W3CDTF">2014-12-29T09:49:47Z</dcterms:created>
  <dcterms:modified xsi:type="dcterms:W3CDTF">2016-08-01T13:14:27Z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0x0101003DF500281485C84D8EEA62A9D9B725A5</vt:lpwstr>
  </property>
</Properties>
</file>